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720" windowHeight="7020" activeTab="1"/>
  </bookViews>
  <sheets>
    <sheet name="Table16.12(A I)" sheetId="29" r:id="rId1"/>
    <sheet name="Table 16.12(State wise)" sheetId="31" r:id="rId2"/>
  </sheets>
  <externalReferences>
    <externalReference r:id="rId3"/>
    <externalReference r:id="rId4"/>
  </externalReferences>
  <definedNames>
    <definedName name="\x">#REF!</definedName>
    <definedName name="\z">#REF!</definedName>
    <definedName name="_xlnm.Print_Area" localSheetId="1">'Table 16.12(State wise)'!$A$1:$DC$60</definedName>
    <definedName name="_xlnm.Print_Titles" localSheetId="1">'Table 16.12(State wise)'!$A:$A</definedName>
  </definedNames>
  <calcPr calcId="124519"/>
</workbook>
</file>

<file path=xl/calcChain.xml><?xml version="1.0" encoding="utf-8"?>
<calcChain xmlns="http://schemas.openxmlformats.org/spreadsheetml/2006/main">
  <c r="P27" i="29"/>
  <c r="N27"/>
  <c r="J27"/>
  <c r="M27" s="1"/>
  <c r="J26"/>
  <c r="M26" s="1"/>
  <c r="O26" s="1"/>
  <c r="G26"/>
  <c r="D26"/>
  <c r="O25"/>
  <c r="J25"/>
  <c r="D25"/>
  <c r="G25" s="1"/>
  <c r="O24"/>
  <c r="J24"/>
  <c r="D24"/>
  <c r="G24" s="1"/>
  <c r="O23"/>
  <c r="J23"/>
  <c r="D23"/>
  <c r="G23" s="1"/>
  <c r="O27" l="1"/>
</calcChain>
</file>

<file path=xl/sharedStrings.xml><?xml version="1.0" encoding="utf-8"?>
<sst xmlns="http://schemas.openxmlformats.org/spreadsheetml/2006/main" count="854" uniqueCount="131">
  <si>
    <t>Nuclear</t>
  </si>
  <si>
    <t>Hydro</t>
  </si>
  <si>
    <t>Total</t>
  </si>
  <si>
    <t>Utilities</t>
  </si>
  <si>
    <t>Electricity</t>
  </si>
  <si>
    <t>-</t>
  </si>
  <si>
    <t>Consumption</t>
  </si>
  <si>
    <t xml:space="preserve"> (Utilities Only)</t>
  </si>
  <si>
    <t>(Installed capacity:ooo kw)</t>
  </si>
  <si>
    <t xml:space="preserve">      (generation: Gwh)</t>
  </si>
  <si>
    <t xml:space="preserve">                      Installed Capacity (1)</t>
  </si>
  <si>
    <t xml:space="preserve"> Union Territory</t>
  </si>
  <si>
    <t>Steam</t>
  </si>
  <si>
    <t>Gas</t>
  </si>
  <si>
    <t xml:space="preserve">   1</t>
  </si>
  <si>
    <t>2</t>
  </si>
  <si>
    <t>3</t>
  </si>
  <si>
    <t>4</t>
  </si>
  <si>
    <t>5</t>
  </si>
  <si>
    <t>6</t>
  </si>
  <si>
    <t>7</t>
  </si>
  <si>
    <t>8</t>
  </si>
  <si>
    <t xml:space="preserve">     9 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</si>
  <si>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</si>
  <si>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</si>
  <si>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</si>
  <si>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</si>
  <si>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</si>
  <si>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</si>
  <si>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</si>
  <si>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</si>
  <si>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</si>
  <si>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</si>
  <si>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</si>
  <si>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</si>
  <si>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</si>
  <si>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</si>
  <si>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</si>
  <si>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</si>
  <si>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</si>
  <si>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</si>
  <si>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</si>
  <si>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</si>
  <si>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</si>
  <si>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</si>
  <si>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</si>
  <si>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</si>
  <si>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</si>
  <si>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</si>
  <si>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</si>
  <si>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</si>
  <si>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</si>
  <si>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</si>
  <si>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</si>
  <si>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</si>
  <si>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</si>
  <si>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</si>
  <si>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</si>
  <si>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</si>
  <si>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</si>
  <si>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</si>
  <si>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</si>
  <si>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Dadar &amp; Nagar Haveli</t>
  </si>
  <si>
    <t xml:space="preserve"> Delhi</t>
  </si>
  <si>
    <t xml:space="preserve"> Daman &amp; Diu</t>
  </si>
  <si>
    <t xml:space="preserve"> Lakshadweep</t>
  </si>
  <si>
    <t xml:space="preserve"> Pondicherry</t>
  </si>
  <si>
    <t>Other than States &amp; U.Ts.</t>
  </si>
  <si>
    <t xml:space="preserve"> D.V.C.</t>
  </si>
  <si>
    <t xml:space="preserve"> Central Govt. Projects</t>
  </si>
  <si>
    <t>Per capita consuption (Kwh)</t>
  </si>
  <si>
    <t>Consump-</t>
  </si>
  <si>
    <t>Non</t>
  </si>
  <si>
    <t>Total@</t>
  </si>
  <si>
    <t>in power</t>
  </si>
  <si>
    <t>generated</t>
  </si>
  <si>
    <t>tion*</t>
  </si>
  <si>
    <t>Utilities/
Non Utilities</t>
  </si>
  <si>
    <t xml:space="preserve">     Gas</t>
  </si>
  <si>
    <t xml:space="preserve">    Total</t>
  </si>
  <si>
    <t>station</t>
  </si>
  <si>
    <t xml:space="preserve"> (net)</t>
  </si>
  <si>
    <t>auxiliaries</t>
  </si>
  <si>
    <t xml:space="preserve"> (col.13-14)</t>
  </si>
  <si>
    <t>10</t>
  </si>
  <si>
    <t>11</t>
  </si>
  <si>
    <t>12</t>
  </si>
  <si>
    <t xml:space="preserve">      13</t>
  </si>
  <si>
    <t xml:space="preserve">       14</t>
  </si>
  <si>
    <t xml:space="preserve">        15</t>
  </si>
  <si>
    <t xml:space="preserve">     16</t>
  </si>
  <si>
    <t>17</t>
  </si>
  <si>
    <t>18</t>
  </si>
  <si>
    <t>19</t>
  </si>
  <si>
    <t xml:space="preserve"> Uttarakhand</t>
  </si>
  <si>
    <t xml:space="preserve">                                  -</t>
  </si>
  <si>
    <t xml:space="preserve">        (*) Relates to sales to ultimate consumers.</t>
  </si>
  <si>
    <t xml:space="preserve">    (@) Relates to utility and non-utility.   </t>
  </si>
  <si>
    <t>Table 16.12: ELECTRICITY-INSTALLED CAPACITY, GENERATION AND CONSUMPTION</t>
  </si>
  <si>
    <t xml:space="preserve"> ENERGY</t>
  </si>
  <si>
    <t xml:space="preserve"> 2008-09</t>
  </si>
  <si>
    <t>Note: (1) Installed capacity of jointly owned projects have been shown divided between the partner States as per their theoretical shares.</t>
  </si>
  <si>
    <t xml:space="preserve">         2.Includes the generation of Small Hydro Projects.</t>
  </si>
  <si>
    <t xml:space="preserve">         3. Totals may not tally due to rounding off of figures.</t>
  </si>
  <si>
    <t xml:space="preserve"> Source: Central Electricity Authority,Ministry of Power</t>
  </si>
  <si>
    <t xml:space="preserve"> 2009-10</t>
  </si>
  <si>
    <t xml:space="preserve"> 2010-11</t>
  </si>
  <si>
    <t xml:space="preserve"> 2011-12</t>
  </si>
  <si>
    <t xml:space="preserve"> (*) Relates to sales to ultimate consumers.</t>
  </si>
  <si>
    <t xml:space="preserve"> Diesel and Wind</t>
  </si>
  <si>
    <t>Diesel and Wind</t>
  </si>
  <si>
    <t xml:space="preserve"> 2012-13P</t>
  </si>
  <si>
    <t>P- Provisional</t>
  </si>
  <si>
    <t xml:space="preserve"> Year/State/</t>
  </si>
  <si>
    <t xml:space="preserve"> Diesel and</t>
  </si>
  <si>
    <t>Diesel and</t>
  </si>
  <si>
    <t xml:space="preserve">    Wind</t>
  </si>
  <si>
    <t xml:space="preserve"> 2012-13</t>
  </si>
  <si>
    <t xml:space="preserve"> 2013-14P</t>
  </si>
  <si>
    <t xml:space="preserve">    </t>
  </si>
  <si>
    <t xml:space="preserve">  Electricty generated(gross)</t>
  </si>
  <si>
    <t>Telangana</t>
  </si>
  <si>
    <t xml:space="preserve"> State/ Union Territory</t>
  </si>
  <si>
    <t>Consumption in Power Station</t>
  </si>
  <si>
    <t>Electricity Generated(Net)</t>
  </si>
  <si>
    <t>Consumption*</t>
  </si>
  <si>
    <t xml:space="preserve">Utilities
</t>
  </si>
  <si>
    <t>Non Utilities</t>
  </si>
  <si>
    <t xml:space="preserve">  Electricity generated(Gross)</t>
  </si>
  <si>
    <t>(Installed capacity:Thousand kw)</t>
  </si>
  <si>
    <r>
      <t xml:space="preserve"> Installed Capacity </t>
    </r>
    <r>
      <rPr>
        <b/>
        <vertAlign val="superscript"/>
        <sz val="11"/>
        <rFont val="Times New Roman"/>
        <family val="1"/>
      </rPr>
      <t>(1)</t>
    </r>
  </si>
</sst>
</file>

<file path=xl/styles.xml><?xml version="1.0" encoding="utf-8"?>
<styleSheet xmlns="http://schemas.openxmlformats.org/spreadsheetml/2006/main">
  <numFmts count="1">
    <numFmt numFmtId="164" formatCode="#,##0.0_);\(#,##0.0\)"/>
  </numFmts>
  <fonts count="30">
    <font>
      <sz val="10"/>
      <name val="Courier"/>
    </font>
    <font>
      <sz val="10"/>
      <name val="Arial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u/>
      <sz val="8.1999999999999993"/>
      <color indexed="12"/>
      <name val="Courier"/>
    </font>
    <font>
      <b/>
      <sz val="12"/>
      <name val="Times New Roman"/>
      <family val="1"/>
    </font>
    <font>
      <b/>
      <sz val="11"/>
      <name val="Times New Roman"/>
      <family val="1"/>
    </font>
    <font>
      <b/>
      <u/>
      <sz val="8.1999999999999993"/>
      <name val="Times New Roman"/>
      <family val="1"/>
    </font>
    <font>
      <b/>
      <vertAlign val="superscript"/>
      <sz val="11"/>
      <name val="Times New Roman"/>
      <family val="1"/>
    </font>
    <font>
      <b/>
      <sz val="12"/>
      <name val="Courier"/>
      <family val="3"/>
    </font>
    <font>
      <b/>
      <sz val="10"/>
      <name val="Courier"/>
      <family val="3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2" fillId="0" borderId="0" applyNumberFormat="0" applyFill="0" applyBorder="0" applyProtection="0"/>
    <xf numFmtId="0" fontId="2" fillId="0" borderId="0" applyNumberFormat="0" applyFill="0" applyBorder="0" applyProtection="0">
      <alignment horizontal="right"/>
    </xf>
    <xf numFmtId="0" fontId="17" fillId="0" borderId="0" applyNumberFormat="0" applyFont="0" applyFill="0" applyBorder="0" applyProtection="0">
      <alignment horizontal="right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3">
    <xf numFmtId="0" fontId="0" fillId="0" borderId="0" xfId="0"/>
    <xf numFmtId="0" fontId="3" fillId="0" borderId="0" xfId="0" applyFont="1"/>
    <xf numFmtId="0" fontId="3" fillId="25" borderId="0" xfId="0" applyFont="1" applyFill="1"/>
    <xf numFmtId="49" fontId="22" fillId="25" borderId="10" xfId="0" applyNumberFormat="1" applyFont="1" applyFill="1" applyBorder="1" applyAlignment="1"/>
    <xf numFmtId="49" fontId="22" fillId="25" borderId="11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3" fillId="26" borderId="0" xfId="0" applyFont="1" applyFill="1" applyBorder="1"/>
    <xf numFmtId="0" fontId="3" fillId="26" borderId="0" xfId="0" applyFont="1" applyFill="1"/>
    <xf numFmtId="0" fontId="3" fillId="26" borderId="0" xfId="0" applyFont="1" applyFill="1" applyBorder="1" applyAlignment="1" applyProtection="1">
      <alignment horizontal="left"/>
    </xf>
    <xf numFmtId="0" fontId="3" fillId="25" borderId="13" xfId="0" applyFont="1" applyFill="1" applyBorder="1"/>
    <xf numFmtId="0" fontId="3" fillId="25" borderId="14" xfId="0" applyFont="1" applyFill="1" applyBorder="1"/>
    <xf numFmtId="0" fontId="3" fillId="25" borderId="15" xfId="0" applyFont="1" applyFill="1" applyBorder="1"/>
    <xf numFmtId="0" fontId="3" fillId="25" borderId="16" xfId="0" applyFont="1" applyFill="1" applyBorder="1"/>
    <xf numFmtId="0" fontId="3" fillId="25" borderId="17" xfId="0" applyFont="1" applyFill="1" applyBorder="1"/>
    <xf numFmtId="49" fontId="22" fillId="25" borderId="19" xfId="0" applyNumberFormat="1" applyFont="1" applyFill="1" applyBorder="1" applyAlignment="1" applyProtection="1">
      <alignment horizontal="right"/>
    </xf>
    <xf numFmtId="0" fontId="3" fillId="26" borderId="20" xfId="0" applyFont="1" applyFill="1" applyBorder="1"/>
    <xf numFmtId="0" fontId="3" fillId="26" borderId="17" xfId="0" applyFont="1" applyFill="1" applyBorder="1"/>
    <xf numFmtId="0" fontId="3" fillId="26" borderId="16" xfId="0" applyFont="1" applyFill="1" applyBorder="1" applyAlignment="1" applyProtection="1">
      <alignment horizontal="left"/>
    </xf>
    <xf numFmtId="49" fontId="22" fillId="25" borderId="24" xfId="0" applyNumberFormat="1" applyFont="1" applyFill="1" applyBorder="1" applyAlignment="1">
      <alignment horizontal="right"/>
    </xf>
    <xf numFmtId="49" fontId="22" fillId="25" borderId="27" xfId="0" applyNumberFormat="1" applyFont="1" applyFill="1" applyBorder="1" applyAlignment="1" applyProtection="1">
      <alignment horizontal="right"/>
    </xf>
    <xf numFmtId="0" fontId="3" fillId="24" borderId="34" xfId="0" applyFont="1" applyFill="1" applyBorder="1" applyAlignment="1" applyProtection="1">
      <alignment horizontal="center"/>
    </xf>
    <xf numFmtId="0" fontId="3" fillId="27" borderId="34" xfId="0" applyFont="1" applyFill="1" applyBorder="1" applyAlignment="1" applyProtection="1">
      <alignment horizontal="center"/>
    </xf>
    <xf numFmtId="2" fontId="3" fillId="24" borderId="34" xfId="0" applyNumberFormat="1" applyFont="1" applyFill="1" applyBorder="1" applyAlignment="1" applyProtection="1">
      <alignment horizontal="center"/>
    </xf>
    <xf numFmtId="2" fontId="3" fillId="27" borderId="34" xfId="0" applyNumberFormat="1" applyFont="1" applyFill="1" applyBorder="1" applyAlignment="1" applyProtection="1">
      <alignment horizontal="center"/>
    </xf>
    <xf numFmtId="0" fontId="22" fillId="24" borderId="34" xfId="0" applyFont="1" applyFill="1" applyBorder="1" applyAlignment="1" applyProtection="1">
      <alignment horizontal="center"/>
    </xf>
    <xf numFmtId="0" fontId="22" fillId="27" borderId="34" xfId="0" applyFont="1" applyFill="1" applyBorder="1" applyAlignment="1" applyProtection="1">
      <alignment horizontal="center"/>
    </xf>
    <xf numFmtId="2" fontId="22" fillId="24" borderId="34" xfId="0" applyNumberFormat="1" applyFont="1" applyFill="1" applyBorder="1" applyAlignment="1" applyProtection="1">
      <alignment horizontal="center"/>
    </xf>
    <xf numFmtId="2" fontId="22" fillId="27" borderId="34" xfId="0" applyNumberFormat="1" applyFont="1" applyFill="1" applyBorder="1" applyAlignment="1" applyProtection="1">
      <alignment horizontal="center"/>
    </xf>
    <xf numFmtId="0" fontId="3" fillId="24" borderId="32" xfId="0" applyFont="1" applyFill="1" applyBorder="1" applyAlignment="1" applyProtection="1">
      <alignment horizontal="center"/>
    </xf>
    <xf numFmtId="0" fontId="22" fillId="24" borderId="32" xfId="0" applyFont="1" applyFill="1" applyBorder="1" applyAlignment="1" applyProtection="1">
      <alignment horizontal="center"/>
    </xf>
    <xf numFmtId="2" fontId="3" fillId="24" borderId="32" xfId="0" applyNumberFormat="1" applyFont="1" applyFill="1" applyBorder="1" applyAlignment="1" applyProtection="1">
      <alignment horizontal="center"/>
    </xf>
    <xf numFmtId="2" fontId="22" fillId="24" borderId="32" xfId="0" applyNumberFormat="1" applyFont="1" applyFill="1" applyBorder="1" applyAlignment="1" applyProtection="1">
      <alignment horizontal="center"/>
    </xf>
    <xf numFmtId="0" fontId="25" fillId="24" borderId="36" xfId="0" applyFont="1" applyFill="1" applyBorder="1" applyAlignment="1" applyProtection="1">
      <alignment horizontal="left"/>
    </xf>
    <xf numFmtId="2" fontId="22" fillId="24" borderId="40" xfId="0" applyNumberFormat="1" applyFont="1" applyFill="1" applyBorder="1" applyAlignment="1" applyProtection="1">
      <alignment horizontal="center"/>
    </xf>
    <xf numFmtId="0" fontId="25" fillId="27" borderId="36" xfId="0" applyFont="1" applyFill="1" applyBorder="1" applyAlignment="1" applyProtection="1">
      <alignment horizontal="left"/>
    </xf>
    <xf numFmtId="2" fontId="22" fillId="27" borderId="39" xfId="0" applyNumberFormat="1" applyFont="1" applyFill="1" applyBorder="1" applyAlignment="1" applyProtection="1">
      <alignment horizontal="center"/>
    </xf>
    <xf numFmtId="2" fontId="22" fillId="24" borderId="39" xfId="0" applyNumberFormat="1" applyFont="1" applyFill="1" applyBorder="1" applyAlignment="1" applyProtection="1">
      <alignment horizontal="center"/>
    </xf>
    <xf numFmtId="0" fontId="25" fillId="27" borderId="37" xfId="0" applyFont="1" applyFill="1" applyBorder="1" applyAlignment="1" applyProtection="1">
      <alignment horizontal="left"/>
    </xf>
    <xf numFmtId="0" fontId="0" fillId="26" borderId="21" xfId="0" applyFill="1" applyBorder="1"/>
    <xf numFmtId="0" fontId="0" fillId="26" borderId="22" xfId="0" applyFill="1" applyBorder="1"/>
    <xf numFmtId="0" fontId="0" fillId="26" borderId="23" xfId="0" applyFill="1" applyBorder="1"/>
    <xf numFmtId="0" fontId="22" fillId="25" borderId="34" xfId="0" applyFont="1" applyFill="1" applyBorder="1" applyAlignment="1">
      <alignment horizontal="center"/>
    </xf>
    <xf numFmtId="0" fontId="25" fillId="25" borderId="30" xfId="0" applyFont="1" applyFill="1" applyBorder="1"/>
    <xf numFmtId="0" fontId="3" fillId="25" borderId="31" xfId="0" applyFont="1" applyFill="1" applyBorder="1"/>
    <xf numFmtId="0" fontId="25" fillId="25" borderId="31" xfId="0" applyFont="1" applyFill="1" applyBorder="1"/>
    <xf numFmtId="0" fontId="25" fillId="25" borderId="31" xfId="0" applyFont="1" applyFill="1" applyBorder="1" applyAlignment="1">
      <alignment wrapText="1"/>
    </xf>
    <xf numFmtId="0" fontId="3" fillId="25" borderId="32" xfId="0" applyFont="1" applyFill="1" applyBorder="1"/>
    <xf numFmtId="0" fontId="3" fillId="27" borderId="26" xfId="0" applyFont="1" applyFill="1" applyBorder="1" applyAlignment="1">
      <alignment horizontal="center"/>
    </xf>
    <xf numFmtId="0" fontId="3" fillId="27" borderId="0" xfId="0" applyFont="1" applyFill="1" applyBorder="1" applyAlignment="1">
      <alignment horizontal="center"/>
    </xf>
    <xf numFmtId="0" fontId="3" fillId="27" borderId="27" xfId="0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27" xfId="0" applyFont="1" applyFill="1" applyBorder="1" applyAlignment="1">
      <alignment horizontal="center"/>
    </xf>
    <xf numFmtId="0" fontId="3" fillId="27" borderId="28" xfId="0" applyFont="1" applyFill="1" applyBorder="1" applyAlignment="1">
      <alignment horizontal="center"/>
    </xf>
    <xf numFmtId="0" fontId="3" fillId="27" borderId="12" xfId="0" applyFont="1" applyFill="1" applyBorder="1" applyAlignment="1">
      <alignment horizontal="center"/>
    </xf>
    <xf numFmtId="0" fontId="3" fillId="27" borderId="25" xfId="0" applyFont="1" applyFill="1" applyBorder="1" applyAlignment="1">
      <alignment horizontal="center"/>
    </xf>
    <xf numFmtId="0" fontId="24" fillId="25" borderId="0" xfId="0" applyFont="1" applyFill="1"/>
    <xf numFmtId="0" fontId="28" fillId="0" borderId="0" xfId="0" applyFont="1"/>
    <xf numFmtId="0" fontId="22" fillId="25" borderId="0" xfId="0" applyFont="1" applyFill="1"/>
    <xf numFmtId="0" fontId="29" fillId="0" borderId="0" xfId="0" applyFont="1"/>
    <xf numFmtId="0" fontId="22" fillId="25" borderId="0" xfId="0" applyFont="1" applyFill="1" applyAlignment="1"/>
    <xf numFmtId="0" fontId="3" fillId="25" borderId="35" xfId="0" applyFont="1" applyFill="1" applyBorder="1"/>
    <xf numFmtId="49" fontId="22" fillId="25" borderId="24" xfId="0" applyNumberFormat="1" applyFont="1" applyFill="1" applyBorder="1" applyAlignment="1"/>
    <xf numFmtId="49" fontId="22" fillId="25" borderId="30" xfId="0" applyNumberFormat="1" applyFont="1" applyFill="1" applyBorder="1" applyAlignment="1">
      <alignment horizontal="right"/>
    </xf>
    <xf numFmtId="0" fontId="3" fillId="25" borderId="36" xfId="0" applyFont="1" applyFill="1" applyBorder="1"/>
    <xf numFmtId="49" fontId="24" fillId="25" borderId="31" xfId="0" applyNumberFormat="1" applyFont="1" applyFill="1" applyBorder="1" applyAlignment="1" applyProtection="1">
      <alignment horizontal="right"/>
    </xf>
    <xf numFmtId="49" fontId="22" fillId="25" borderId="31" xfId="0" applyNumberFormat="1" applyFont="1" applyFill="1" applyBorder="1" applyAlignment="1" applyProtection="1">
      <alignment horizontal="right"/>
    </xf>
    <xf numFmtId="49" fontId="22" fillId="25" borderId="30" xfId="0" applyNumberFormat="1" applyFont="1" applyFill="1" applyBorder="1" applyAlignment="1" applyProtection="1">
      <alignment horizontal="right"/>
    </xf>
    <xf numFmtId="49" fontId="22" fillId="25" borderId="17" xfId="34" quotePrefix="1" applyNumberFormat="1" applyFont="1" applyFill="1" applyBorder="1" applyAlignment="1" applyProtection="1">
      <alignment horizontal="right"/>
    </xf>
    <xf numFmtId="0" fontId="22" fillId="25" borderId="36" xfId="0" applyFont="1" applyFill="1" applyBorder="1" applyAlignment="1" applyProtection="1">
      <alignment horizontal="left"/>
    </xf>
    <xf numFmtId="49" fontId="22" fillId="25" borderId="12" xfId="0" applyNumberFormat="1" applyFont="1" applyFill="1" applyBorder="1" applyAlignment="1" applyProtection="1"/>
    <xf numFmtId="49" fontId="22" fillId="25" borderId="25" xfId="0" applyNumberFormat="1" applyFont="1" applyFill="1" applyBorder="1" applyAlignment="1" applyProtection="1"/>
    <xf numFmtId="49" fontId="22" fillId="25" borderId="17" xfId="0" applyNumberFormat="1" applyFont="1" applyFill="1" applyBorder="1" applyAlignment="1" applyProtection="1">
      <alignment horizontal="right"/>
    </xf>
    <xf numFmtId="37" fontId="22" fillId="25" borderId="36" xfId="0" applyNumberFormat="1" applyFont="1" applyFill="1" applyBorder="1" applyAlignment="1" applyProtection="1">
      <alignment horizontal="left"/>
    </xf>
    <xf numFmtId="49" fontId="25" fillId="25" borderId="30" xfId="0" applyNumberFormat="1" applyFont="1" applyFill="1" applyBorder="1" applyAlignment="1" applyProtection="1">
      <alignment horizontal="right"/>
    </xf>
    <xf numFmtId="49" fontId="25" fillId="25" borderId="29" xfId="0" applyNumberFormat="1" applyFont="1" applyFill="1" applyBorder="1" applyAlignment="1" applyProtection="1">
      <alignment horizontal="right"/>
    </xf>
    <xf numFmtId="49" fontId="26" fillId="25" borderId="17" xfId="34" quotePrefix="1" applyNumberFormat="1" applyFont="1" applyFill="1" applyBorder="1" applyAlignment="1" applyProtection="1">
      <alignment horizontal="right"/>
    </xf>
    <xf numFmtId="0" fontId="22" fillId="25" borderId="37" xfId="0" applyFont="1" applyFill="1" applyBorder="1"/>
    <xf numFmtId="49" fontId="22" fillId="25" borderId="32" xfId="0" applyNumberFormat="1" applyFont="1" applyFill="1" applyBorder="1" applyAlignment="1">
      <alignment horizontal="right"/>
    </xf>
    <xf numFmtId="49" fontId="22" fillId="25" borderId="32" xfId="0" applyNumberFormat="1" applyFont="1" applyFill="1" applyBorder="1" applyAlignment="1" applyProtection="1">
      <alignment horizontal="right"/>
    </xf>
    <xf numFmtId="49" fontId="25" fillId="25" borderId="32" xfId="0" applyNumberFormat="1" applyFont="1" applyFill="1" applyBorder="1" applyAlignment="1">
      <alignment horizontal="right"/>
    </xf>
    <xf numFmtId="49" fontId="25" fillId="25" borderId="28" xfId="0" applyNumberFormat="1" applyFont="1" applyFill="1" applyBorder="1" applyAlignment="1" applyProtection="1">
      <alignment horizontal="right"/>
    </xf>
    <xf numFmtId="49" fontId="25" fillId="25" borderId="17" xfId="0" applyNumberFormat="1" applyFont="1" applyFill="1" applyBorder="1" applyAlignment="1" applyProtection="1">
      <alignment horizontal="right"/>
    </xf>
    <xf numFmtId="37" fontId="25" fillId="25" borderId="38" xfId="0" applyNumberFormat="1" applyFont="1" applyFill="1" applyBorder="1" applyAlignment="1" applyProtection="1">
      <alignment horizontal="center"/>
    </xf>
    <xf numFmtId="49" fontId="25" fillId="25" borderId="34" xfId="0" applyNumberFormat="1" applyFont="1" applyFill="1" applyBorder="1" applyAlignment="1" applyProtection="1">
      <alignment horizontal="center"/>
    </xf>
    <xf numFmtId="49" fontId="25" fillId="25" borderId="39" xfId="0" applyNumberFormat="1" applyFont="1" applyFill="1" applyBorder="1" applyAlignment="1" applyProtection="1">
      <alignment horizontal="center"/>
    </xf>
    <xf numFmtId="0" fontId="22" fillId="25" borderId="41" xfId="0" applyFont="1" applyFill="1" applyBorder="1" applyAlignment="1">
      <alignment horizontal="center"/>
    </xf>
    <xf numFmtId="0" fontId="22" fillId="25" borderId="30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2" fontId="3" fillId="24" borderId="0" xfId="0" applyNumberFormat="1" applyFont="1" applyFill="1" applyBorder="1" applyAlignment="1">
      <alignment horizontal="center"/>
    </xf>
    <xf numFmtId="2" fontId="3" fillId="27" borderId="0" xfId="0" applyNumberFormat="1" applyFont="1" applyFill="1" applyBorder="1" applyAlignment="1">
      <alignment horizontal="center"/>
    </xf>
    <xf numFmtId="2" fontId="3" fillId="24" borderId="27" xfId="0" applyNumberFormat="1" applyFont="1" applyFill="1" applyBorder="1" applyAlignment="1">
      <alignment horizontal="center"/>
    </xf>
    <xf numFmtId="2" fontId="3" fillId="27" borderId="27" xfId="0" applyNumberFormat="1" applyFont="1" applyFill="1" applyBorder="1" applyAlignment="1">
      <alignment horizontal="center"/>
    </xf>
    <xf numFmtId="2" fontId="3" fillId="24" borderId="26" xfId="0" applyNumberFormat="1" applyFont="1" applyFill="1" applyBorder="1" applyAlignment="1">
      <alignment horizontal="center"/>
    </xf>
    <xf numFmtId="2" fontId="3" fillId="27" borderId="26" xfId="0" applyNumberFormat="1" applyFont="1" applyFill="1" applyBorder="1" applyAlignment="1">
      <alignment horizontal="center"/>
    </xf>
    <xf numFmtId="0" fontId="22" fillId="25" borderId="29" xfId="0" applyFont="1" applyFill="1" applyBorder="1" applyAlignment="1" applyProtection="1">
      <alignment horizontal="center"/>
    </xf>
    <xf numFmtId="0" fontId="3" fillId="25" borderId="10" xfId="0" applyFont="1" applyFill="1" applyBorder="1" applyAlignment="1">
      <alignment horizontal="center"/>
    </xf>
    <xf numFmtId="0" fontId="24" fillId="25" borderId="16" xfId="0" applyFont="1" applyFill="1" applyBorder="1" applyAlignment="1" applyProtection="1">
      <alignment horizontal="center"/>
    </xf>
    <xf numFmtId="0" fontId="24" fillId="25" borderId="0" xfId="0" applyFont="1" applyFill="1" applyBorder="1" applyAlignment="1" applyProtection="1">
      <alignment horizontal="center"/>
    </xf>
    <xf numFmtId="0" fontId="24" fillId="25" borderId="17" xfId="0" applyFont="1" applyFill="1" applyBorder="1" applyAlignment="1" applyProtection="1">
      <alignment horizontal="center"/>
    </xf>
    <xf numFmtId="0" fontId="25" fillId="25" borderId="16" xfId="0" applyFont="1" applyFill="1" applyBorder="1" applyAlignment="1" applyProtection="1">
      <alignment horizontal="center"/>
    </xf>
    <xf numFmtId="0" fontId="25" fillId="25" borderId="0" xfId="0" applyFont="1" applyFill="1" applyBorder="1" applyAlignment="1" applyProtection="1">
      <alignment horizontal="center"/>
    </xf>
    <xf numFmtId="0" fontId="25" fillId="25" borderId="17" xfId="0" applyFont="1" applyFill="1" applyBorder="1" applyAlignment="1" applyProtection="1">
      <alignment horizontal="center"/>
    </xf>
    <xf numFmtId="0" fontId="22" fillId="25" borderId="16" xfId="0" quotePrefix="1" applyFont="1" applyFill="1" applyBorder="1" applyAlignment="1">
      <alignment horizontal="right"/>
    </xf>
    <xf numFmtId="0" fontId="22" fillId="25" borderId="0" xfId="0" quotePrefix="1" applyFont="1" applyFill="1" applyBorder="1" applyAlignment="1">
      <alignment horizontal="right"/>
    </xf>
    <xf numFmtId="0" fontId="22" fillId="25" borderId="17" xfId="0" quotePrefix="1" applyFont="1" applyFill="1" applyBorder="1" applyAlignment="1">
      <alignment horizontal="right"/>
    </xf>
    <xf numFmtId="0" fontId="22" fillId="25" borderId="18" xfId="0" applyFont="1" applyFill="1" applyBorder="1" applyAlignment="1" applyProtection="1">
      <alignment horizontal="right"/>
    </xf>
    <xf numFmtId="0" fontId="22" fillId="25" borderId="12" xfId="0" applyFont="1" applyFill="1" applyBorder="1" applyAlignment="1" applyProtection="1">
      <alignment horizontal="right"/>
    </xf>
    <xf numFmtId="0" fontId="22" fillId="25" borderId="33" xfId="0" applyFont="1" applyFill="1" applyBorder="1" applyAlignment="1" applyProtection="1">
      <alignment horizontal="right"/>
    </xf>
    <xf numFmtId="0" fontId="3" fillId="26" borderId="16" xfId="0" applyFont="1" applyFill="1" applyBorder="1" applyAlignment="1" applyProtection="1">
      <alignment horizontal="center" wrapText="1"/>
    </xf>
    <xf numFmtId="0" fontId="3" fillId="26" borderId="0" xfId="0" applyFont="1" applyFill="1" applyBorder="1" applyAlignment="1" applyProtection="1">
      <alignment horizontal="center" wrapText="1"/>
    </xf>
    <xf numFmtId="0" fontId="3" fillId="26" borderId="16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center"/>
    </xf>
    <xf numFmtId="49" fontId="22" fillId="25" borderId="26" xfId="0" applyNumberFormat="1" applyFont="1" applyFill="1" applyBorder="1" applyAlignment="1" applyProtection="1">
      <alignment horizontal="center"/>
    </xf>
    <xf numFmtId="49" fontId="22" fillId="25" borderId="0" xfId="0" applyNumberFormat="1" applyFont="1" applyFill="1" applyBorder="1" applyAlignment="1" applyProtection="1">
      <alignment horizontal="center"/>
    </xf>
    <xf numFmtId="49" fontId="22" fillId="25" borderId="27" xfId="0" applyNumberFormat="1" applyFont="1" applyFill="1" applyBorder="1" applyAlignment="1" applyProtection="1">
      <alignment horizontal="center"/>
    </xf>
    <xf numFmtId="0" fontId="22" fillId="25" borderId="0" xfId="0" applyFont="1" applyFill="1" applyBorder="1" applyAlignment="1" applyProtection="1">
      <alignment horizontal="center"/>
    </xf>
    <xf numFmtId="0" fontId="3" fillId="25" borderId="0" xfId="0" applyFont="1" applyFill="1" applyBorder="1" applyAlignment="1">
      <alignment horizontal="center"/>
    </xf>
    <xf numFmtId="49" fontId="22" fillId="25" borderId="30" xfId="0" applyNumberFormat="1" applyFont="1" applyFill="1" applyBorder="1" applyAlignment="1" applyProtection="1">
      <alignment horizontal="right" wrapText="1"/>
    </xf>
    <xf numFmtId="0" fontId="0" fillId="25" borderId="31" xfId="0" applyFill="1" applyBorder="1" applyAlignment="1">
      <alignment horizontal="right"/>
    </xf>
    <xf numFmtId="164" fontId="22" fillId="25" borderId="0" xfId="0" applyNumberFormat="1" applyFont="1" applyFill="1" applyBorder="1" applyAlignment="1" applyProtection="1">
      <alignment horizontal="left"/>
    </xf>
    <xf numFmtId="0" fontId="3" fillId="25" borderId="0" xfId="0" applyFont="1" applyFill="1" applyBorder="1" applyAlignment="1"/>
    <xf numFmtId="0" fontId="3" fillId="25" borderId="28" xfId="0" applyFont="1" applyFill="1" applyBorder="1" applyAlignment="1"/>
    <xf numFmtId="0" fontId="3" fillId="25" borderId="12" xfId="0" applyFont="1" applyFill="1" applyBorder="1" applyAlignment="1"/>
    <xf numFmtId="0" fontId="22" fillId="26" borderId="16" xfId="0" applyFont="1" applyFill="1" applyBorder="1" applyAlignment="1" applyProtection="1">
      <alignment horizontal="left"/>
    </xf>
    <xf numFmtId="0" fontId="22" fillId="26" borderId="0" xfId="0" applyFont="1" applyFill="1" applyBorder="1" applyAlignment="1" applyProtection="1">
      <alignment horizontal="left"/>
    </xf>
    <xf numFmtId="0" fontId="22" fillId="25" borderId="30" xfId="0" applyFont="1" applyFill="1" applyBorder="1" applyAlignment="1">
      <alignment horizontal="center" vertical="center" wrapText="1"/>
    </xf>
    <xf numFmtId="0" fontId="22" fillId="25" borderId="31" xfId="0" applyFont="1" applyFill="1" applyBorder="1" applyAlignment="1">
      <alignment horizontal="center" vertical="center" wrapText="1"/>
    </xf>
    <xf numFmtId="0" fontId="22" fillId="25" borderId="32" xfId="0" applyFont="1" applyFill="1" applyBorder="1" applyAlignment="1">
      <alignment horizontal="center" vertical="center" wrapText="1"/>
    </xf>
    <xf numFmtId="0" fontId="22" fillId="25" borderId="29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28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2" fillId="25" borderId="24" xfId="0" applyFont="1" applyFill="1" applyBorder="1" applyAlignment="1">
      <alignment horizontal="center" vertical="center"/>
    </xf>
    <xf numFmtId="0" fontId="22" fillId="25" borderId="25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25" borderId="24" xfId="0" applyFont="1" applyFill="1" applyBorder="1" applyAlignment="1">
      <alignment horizontal="center" vertical="center"/>
    </xf>
    <xf numFmtId="0" fontId="25" fillId="25" borderId="12" xfId="0" applyFont="1" applyFill="1" applyBorder="1" applyAlignment="1">
      <alignment horizontal="center" vertical="center"/>
    </xf>
    <xf numFmtId="0" fontId="25" fillId="25" borderId="25" xfId="0" applyFont="1" applyFill="1" applyBorder="1" applyAlignment="1">
      <alignment horizontal="center" vertical="center"/>
    </xf>
    <xf numFmtId="0" fontId="25" fillId="25" borderId="29" xfId="0" applyFont="1" applyFill="1" applyBorder="1" applyAlignment="1">
      <alignment horizontal="center" vertical="center"/>
    </xf>
    <xf numFmtId="0" fontId="25" fillId="25" borderId="28" xfId="0" applyFont="1" applyFill="1" applyBorder="1" applyAlignment="1">
      <alignment horizontal="center" vertical="center"/>
    </xf>
    <xf numFmtId="0" fontId="22" fillId="25" borderId="29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25" borderId="24" xfId="0" applyFont="1" applyFill="1" applyBorder="1" applyAlignment="1">
      <alignment horizontal="center"/>
    </xf>
    <xf numFmtId="0" fontId="22" fillId="25" borderId="26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27" xfId="0" applyFont="1" applyFill="1" applyBorder="1" applyAlignment="1">
      <alignment horizontal="center" vertical="center"/>
    </xf>
    <xf numFmtId="0" fontId="25" fillId="25" borderId="26" xfId="0" applyFont="1" applyFill="1" applyBorder="1" applyAlignment="1">
      <alignment horizontal="center" vertical="center"/>
    </xf>
    <xf numFmtId="0" fontId="25" fillId="25" borderId="0" xfId="0" applyFont="1" applyFill="1" applyBorder="1" applyAlignment="1">
      <alignment horizontal="center" vertical="center"/>
    </xf>
    <xf numFmtId="0" fontId="25" fillId="25" borderId="27" xfId="0" applyFont="1" applyFill="1" applyBorder="1" applyAlignment="1">
      <alignment horizontal="center" vertical="center"/>
    </xf>
    <xf numFmtId="0" fontId="22" fillId="25" borderId="29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24" xfId="0" applyFont="1" applyFill="1" applyBorder="1" applyAlignment="1">
      <alignment horizontal="center" vertical="center" wrapText="1"/>
    </xf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_Table-16.1-Concld" xfId="34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2 10" xfId="39"/>
    <cellStyle name="Normal 2 11" xfId="40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3" xfId="49"/>
    <cellStyle name="Note" xfId="50" builtinId="10" customBuiltin="1"/>
    <cellStyle name="Output" xfId="51" builtinId="21" customBuiltin="1"/>
    <cellStyle name="sHeadingCommodity" xfId="52"/>
    <cellStyle name="sValue" xfId="53"/>
    <cellStyle name="sYear" xfId="54"/>
    <cellStyle name="Title" xfId="55" builtinId="15" customBuiltin="1"/>
    <cellStyle name="Total" xfId="56" builtinId="25" customBuiltin="1"/>
    <cellStyle name="Warning Text" xfId="5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Desktop/New%20Folder/Copy%20of%20Copy%20of%20GR2015/Aux%20Consmn%202012-13(work%20sheet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Desktop/New%20Folder/Copy%20of%20Copy%20of%20GR2015/Chapter-9/CHAPTER-9%20Tables%202009-10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-14"/>
      <sheetName val="Gen-20113-14"/>
      <sheetName val="st-wise"/>
    </sheetNames>
    <sheetDataSet>
      <sheetData sheetId="0" refreshError="1"/>
      <sheetData sheetId="1" refreshError="1"/>
      <sheetData sheetId="2" refreshError="1">
        <row r="60">
          <cell r="H60">
            <v>69891.745600000009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-9.3 to 9.7(A)"/>
      <sheetName val="T-9.8"/>
      <sheetName val="T-9.9"/>
      <sheetName val="T-11"/>
      <sheetName val="T-9.10"/>
      <sheetName val="T-9.1,9.1(A)&amp;9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F11">
            <v>29082.52</v>
          </cell>
        </row>
        <row r="56">
          <cell r="F56">
            <v>742062.63650000002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workbookViewId="0">
      <selection activeCell="H3" sqref="H3"/>
    </sheetView>
  </sheetViews>
  <sheetFormatPr defaultRowHeight="12"/>
  <cols>
    <col min="14" max="14" width="10" customWidth="1"/>
  </cols>
  <sheetData>
    <row r="1" spans="1:19" ht="12.7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/>
    </row>
    <row r="2" spans="1:19" ht="15.75">
      <c r="A2" s="97" t="s">
        <v>99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</row>
    <row r="3" spans="1:19" ht="12.75">
      <c r="A3" s="1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3"/>
    </row>
    <row r="4" spans="1:19" ht="15.75">
      <c r="A4" s="97" t="s">
        <v>98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9"/>
    </row>
    <row r="5" spans="1:19" ht="14.25">
      <c r="A5" s="100" t="s">
        <v>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2"/>
    </row>
    <row r="6" spans="1:19" ht="12.75">
      <c r="A6" s="103" t="s">
        <v>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2.75">
      <c r="A7" s="106" t="s">
        <v>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2.75">
      <c r="A8" s="61"/>
      <c r="B8" s="5"/>
      <c r="C8" s="5"/>
      <c r="D8" s="5"/>
      <c r="E8" s="5"/>
      <c r="F8" s="5"/>
      <c r="G8" s="5"/>
      <c r="H8" s="95"/>
      <c r="I8" s="96"/>
      <c r="J8" s="3"/>
      <c r="K8" s="3"/>
      <c r="L8" s="3"/>
      <c r="M8" s="62"/>
      <c r="N8" s="18"/>
      <c r="O8" s="63"/>
      <c r="P8" s="63"/>
      <c r="Q8" s="4"/>
      <c r="R8" s="4"/>
      <c r="S8" s="14" t="s">
        <v>70</v>
      </c>
    </row>
    <row r="9" spans="1:19" ht="15.75">
      <c r="A9" s="64"/>
      <c r="B9" s="116" t="s">
        <v>10</v>
      </c>
      <c r="C9" s="117"/>
      <c r="D9" s="117"/>
      <c r="E9" s="117"/>
      <c r="F9" s="117"/>
      <c r="G9" s="5"/>
      <c r="H9" s="113" t="s">
        <v>120</v>
      </c>
      <c r="I9" s="114"/>
      <c r="J9" s="114"/>
      <c r="K9" s="114"/>
      <c r="L9" s="114"/>
      <c r="M9" s="115"/>
      <c r="N9" s="19" t="s">
        <v>6</v>
      </c>
      <c r="O9" s="65" t="s">
        <v>4</v>
      </c>
      <c r="P9" s="66" t="s">
        <v>71</v>
      </c>
      <c r="Q9" s="118" t="s">
        <v>77</v>
      </c>
      <c r="R9" s="67" t="s">
        <v>72</v>
      </c>
      <c r="S9" s="68" t="s">
        <v>73</v>
      </c>
    </row>
    <row r="10" spans="1:19" ht="15.75">
      <c r="A10" s="69" t="s">
        <v>113</v>
      </c>
      <c r="B10" s="120" t="s">
        <v>119</v>
      </c>
      <c r="C10" s="121"/>
      <c r="D10" s="121"/>
      <c r="E10" s="121"/>
      <c r="F10" s="121"/>
      <c r="G10" s="121"/>
      <c r="H10" s="122"/>
      <c r="I10" s="123"/>
      <c r="J10" s="70"/>
      <c r="K10" s="70"/>
      <c r="L10" s="70"/>
      <c r="M10" s="71"/>
      <c r="N10" s="19" t="s">
        <v>74</v>
      </c>
      <c r="O10" s="65" t="s">
        <v>75</v>
      </c>
      <c r="P10" s="66" t="s">
        <v>76</v>
      </c>
      <c r="Q10" s="119"/>
      <c r="R10" s="66" t="s">
        <v>3</v>
      </c>
      <c r="S10" s="72"/>
    </row>
    <row r="11" spans="1:19" ht="15.75">
      <c r="A11" s="73" t="s">
        <v>11</v>
      </c>
      <c r="B11" s="67" t="s">
        <v>1</v>
      </c>
      <c r="C11" s="67" t="s">
        <v>12</v>
      </c>
      <c r="D11" s="67" t="s">
        <v>114</v>
      </c>
      <c r="E11" s="67" t="s">
        <v>13</v>
      </c>
      <c r="F11" s="67" t="s">
        <v>0</v>
      </c>
      <c r="G11" s="74" t="s">
        <v>2</v>
      </c>
      <c r="H11" s="67" t="s">
        <v>1</v>
      </c>
      <c r="I11" s="67" t="s">
        <v>12</v>
      </c>
      <c r="J11" s="67" t="s">
        <v>115</v>
      </c>
      <c r="K11" s="67" t="s">
        <v>78</v>
      </c>
      <c r="L11" s="67" t="s">
        <v>0</v>
      </c>
      <c r="M11" s="75" t="s">
        <v>79</v>
      </c>
      <c r="N11" s="66" t="s">
        <v>80</v>
      </c>
      <c r="O11" s="65" t="s">
        <v>81</v>
      </c>
      <c r="P11" s="66"/>
      <c r="Q11" s="119"/>
      <c r="R11" s="66"/>
      <c r="S11" s="76"/>
    </row>
    <row r="12" spans="1:19" ht="15.75">
      <c r="A12" s="77"/>
      <c r="B12" s="78"/>
      <c r="C12" s="78"/>
      <c r="D12" s="79" t="s">
        <v>116</v>
      </c>
      <c r="E12" s="78"/>
      <c r="F12" s="78"/>
      <c r="G12" s="80"/>
      <c r="H12" s="79"/>
      <c r="I12" s="78"/>
      <c r="J12" s="79" t="s">
        <v>116</v>
      </c>
      <c r="K12" s="79"/>
      <c r="L12" s="78"/>
      <c r="M12" s="81"/>
      <c r="N12" s="79" t="s">
        <v>82</v>
      </c>
      <c r="O12" s="65" t="s">
        <v>83</v>
      </c>
      <c r="P12" s="66"/>
      <c r="Q12" s="79"/>
      <c r="R12" s="79"/>
      <c r="S12" s="82"/>
    </row>
    <row r="13" spans="1:19" ht="14.25">
      <c r="A13" s="83" t="s">
        <v>14</v>
      </c>
      <c r="B13" s="84" t="s">
        <v>15</v>
      </c>
      <c r="C13" s="84" t="s">
        <v>16</v>
      </c>
      <c r="D13" s="84" t="s">
        <v>17</v>
      </c>
      <c r="E13" s="84" t="s">
        <v>18</v>
      </c>
      <c r="F13" s="84" t="s">
        <v>19</v>
      </c>
      <c r="G13" s="84" t="s">
        <v>20</v>
      </c>
      <c r="H13" s="84" t="s">
        <v>21</v>
      </c>
      <c r="I13" s="84" t="s">
        <v>22</v>
      </c>
      <c r="J13" s="84" t="s">
        <v>84</v>
      </c>
      <c r="K13" s="84" t="s">
        <v>85</v>
      </c>
      <c r="L13" s="84" t="s">
        <v>86</v>
      </c>
      <c r="M13" s="84" t="s">
        <v>87</v>
      </c>
      <c r="N13" s="84" t="s">
        <v>88</v>
      </c>
      <c r="O13" s="84" t="s">
        <v>89</v>
      </c>
      <c r="P13" s="84" t="s">
        <v>90</v>
      </c>
      <c r="Q13" s="84" t="s">
        <v>91</v>
      </c>
      <c r="R13" s="84" t="s">
        <v>92</v>
      </c>
      <c r="S13" s="85" t="s">
        <v>93</v>
      </c>
    </row>
    <row r="14" spans="1:19" ht="14.25">
      <c r="A14" s="32" t="s">
        <v>23</v>
      </c>
      <c r="B14" s="28">
        <v>25153</v>
      </c>
      <c r="C14" s="28">
        <v>61011</v>
      </c>
      <c r="D14" s="28">
        <v>2141</v>
      </c>
      <c r="E14" s="28">
        <v>10462</v>
      </c>
      <c r="F14" s="28">
        <v>2860</v>
      </c>
      <c r="G14" s="29">
        <v>101626</v>
      </c>
      <c r="H14" s="28">
        <v>74362</v>
      </c>
      <c r="I14" s="28">
        <v>357178</v>
      </c>
      <c r="J14" s="28">
        <v>4581</v>
      </c>
      <c r="K14" s="28">
        <v>48182</v>
      </c>
      <c r="L14" s="28">
        <v>16902</v>
      </c>
      <c r="M14" s="29">
        <v>501204</v>
      </c>
      <c r="N14" s="30">
        <v>34932.03</v>
      </c>
      <c r="O14" s="31">
        <v>466271.97</v>
      </c>
      <c r="P14" s="30">
        <v>316599.61</v>
      </c>
      <c r="Q14" s="30">
        <v>314.74</v>
      </c>
      <c r="R14" s="30">
        <v>51.38</v>
      </c>
      <c r="S14" s="33">
        <v>366.12</v>
      </c>
    </row>
    <row r="15" spans="1:19" ht="14.25">
      <c r="A15" s="34" t="s">
        <v>24</v>
      </c>
      <c r="B15" s="21">
        <v>26269</v>
      </c>
      <c r="C15" s="21">
        <v>62131</v>
      </c>
      <c r="D15" s="21">
        <v>2763</v>
      </c>
      <c r="E15" s="21">
        <v>11163</v>
      </c>
      <c r="F15" s="21">
        <v>2720</v>
      </c>
      <c r="G15" s="25">
        <v>105046</v>
      </c>
      <c r="H15" s="21">
        <v>73580</v>
      </c>
      <c r="I15" s="21">
        <v>370884</v>
      </c>
      <c r="J15" s="21">
        <v>6402</v>
      </c>
      <c r="K15" s="21">
        <v>47099</v>
      </c>
      <c r="L15" s="21">
        <v>19475</v>
      </c>
      <c r="M15" s="25">
        <v>517440</v>
      </c>
      <c r="N15" s="23">
        <v>36605.68</v>
      </c>
      <c r="O15" s="27">
        <v>480834.32</v>
      </c>
      <c r="P15" s="23">
        <v>322459.33</v>
      </c>
      <c r="Q15" s="23">
        <v>310.67</v>
      </c>
      <c r="R15" s="23">
        <v>50.3</v>
      </c>
      <c r="S15" s="35">
        <v>360.97</v>
      </c>
    </row>
    <row r="16" spans="1:19" ht="14.25">
      <c r="A16" s="32" t="s">
        <v>25</v>
      </c>
      <c r="B16" s="20">
        <v>26767</v>
      </c>
      <c r="C16" s="20">
        <v>63951</v>
      </c>
      <c r="D16" s="20">
        <v>2806</v>
      </c>
      <c r="E16" s="20">
        <v>11633</v>
      </c>
      <c r="F16" s="20">
        <v>2720</v>
      </c>
      <c r="G16" s="24">
        <v>107877</v>
      </c>
      <c r="H16" s="20">
        <v>64014</v>
      </c>
      <c r="I16" s="20">
        <v>389550</v>
      </c>
      <c r="J16" s="20">
        <v>7052</v>
      </c>
      <c r="K16" s="20">
        <v>52687</v>
      </c>
      <c r="L16" s="20">
        <v>19390</v>
      </c>
      <c r="M16" s="24">
        <v>532693</v>
      </c>
      <c r="N16" s="22">
        <v>38257</v>
      </c>
      <c r="O16" s="26">
        <v>494436</v>
      </c>
      <c r="P16" s="22">
        <v>339598.27</v>
      </c>
      <c r="Q16" s="22">
        <v>321.89999999999998</v>
      </c>
      <c r="R16" s="22">
        <v>51.1</v>
      </c>
      <c r="S16" s="36">
        <v>373</v>
      </c>
    </row>
    <row r="17" spans="1:19" ht="14.25">
      <c r="A17" s="34" t="s">
        <v>26</v>
      </c>
      <c r="B17" s="21">
        <v>29507</v>
      </c>
      <c r="C17" s="21">
        <v>64956</v>
      </c>
      <c r="D17" s="21">
        <v>3661</v>
      </c>
      <c r="E17" s="21">
        <v>11840</v>
      </c>
      <c r="F17" s="21">
        <v>2720</v>
      </c>
      <c r="G17" s="25">
        <v>112684</v>
      </c>
      <c r="H17" s="21">
        <v>75243</v>
      </c>
      <c r="I17" s="21">
        <v>407284</v>
      </c>
      <c r="J17" s="21">
        <v>6867</v>
      </c>
      <c r="K17" s="21">
        <v>57928</v>
      </c>
      <c r="L17" s="21">
        <v>17780</v>
      </c>
      <c r="M17" s="25">
        <v>565102</v>
      </c>
      <c r="N17" s="23">
        <v>39801</v>
      </c>
      <c r="O17" s="27">
        <v>525301</v>
      </c>
      <c r="P17" s="23">
        <v>360937.2</v>
      </c>
      <c r="Q17" s="23">
        <v>336.5</v>
      </c>
      <c r="R17" s="23">
        <v>53.5</v>
      </c>
      <c r="S17" s="35">
        <v>390</v>
      </c>
    </row>
    <row r="18" spans="1:19" ht="14.25">
      <c r="A18" s="32" t="s">
        <v>27</v>
      </c>
      <c r="B18" s="20">
        <v>30942</v>
      </c>
      <c r="C18" s="20">
        <v>67791</v>
      </c>
      <c r="D18" s="20">
        <v>5013</v>
      </c>
      <c r="E18" s="20">
        <v>11910</v>
      </c>
      <c r="F18" s="20">
        <v>2770</v>
      </c>
      <c r="G18" s="24">
        <v>118426</v>
      </c>
      <c r="H18" s="20">
        <v>84610</v>
      </c>
      <c r="I18" s="20">
        <v>424244</v>
      </c>
      <c r="J18" s="20">
        <v>7066</v>
      </c>
      <c r="K18" s="20">
        <v>61525</v>
      </c>
      <c r="L18" s="20">
        <v>17011</v>
      </c>
      <c r="M18" s="24">
        <v>594456</v>
      </c>
      <c r="N18" s="22">
        <v>41590</v>
      </c>
      <c r="O18" s="26">
        <v>552866</v>
      </c>
      <c r="P18" s="22">
        <v>386133.7</v>
      </c>
      <c r="Q18" s="22">
        <v>354.3</v>
      </c>
      <c r="R18" s="22">
        <v>56.8</v>
      </c>
      <c r="S18" s="36">
        <v>411.1</v>
      </c>
    </row>
    <row r="19" spans="1:19" ht="14.25">
      <c r="A19" s="34" t="s">
        <v>28</v>
      </c>
      <c r="B19" s="21">
        <v>32326</v>
      </c>
      <c r="C19" s="21">
        <v>68519</v>
      </c>
      <c r="D19" s="21">
        <v>7393</v>
      </c>
      <c r="E19" s="21">
        <v>12690</v>
      </c>
      <c r="F19" s="21">
        <v>3360</v>
      </c>
      <c r="G19" s="25">
        <v>124288</v>
      </c>
      <c r="H19" s="21">
        <v>101494</v>
      </c>
      <c r="I19" s="21">
        <v>435494</v>
      </c>
      <c r="J19" s="21">
        <v>8706</v>
      </c>
      <c r="K19" s="21">
        <v>60802</v>
      </c>
      <c r="L19" s="21">
        <v>17324</v>
      </c>
      <c r="M19" s="25">
        <v>623818</v>
      </c>
      <c r="N19" s="23">
        <v>41970</v>
      </c>
      <c r="O19" s="27">
        <v>581848</v>
      </c>
      <c r="P19" s="23">
        <v>411886.9</v>
      </c>
      <c r="Q19" s="23">
        <v>372.1</v>
      </c>
      <c r="R19" s="23">
        <v>56.5</v>
      </c>
      <c r="S19" s="35">
        <v>428.6</v>
      </c>
    </row>
    <row r="20" spans="1:19" ht="14.25">
      <c r="A20" s="32" t="s">
        <v>29</v>
      </c>
      <c r="B20" s="20">
        <v>34654</v>
      </c>
      <c r="C20" s="20">
        <v>71121</v>
      </c>
      <c r="D20" s="20">
        <v>8963</v>
      </c>
      <c r="E20" s="20">
        <v>13692</v>
      </c>
      <c r="F20" s="20">
        <v>3900</v>
      </c>
      <c r="G20" s="24">
        <v>132330</v>
      </c>
      <c r="H20" s="20">
        <v>113502</v>
      </c>
      <c r="I20" s="20">
        <v>461794</v>
      </c>
      <c r="J20" s="20">
        <v>12399</v>
      </c>
      <c r="K20" s="20">
        <v>64157</v>
      </c>
      <c r="L20" s="20">
        <v>18802</v>
      </c>
      <c r="M20" s="24">
        <v>670654</v>
      </c>
      <c r="N20" s="22">
        <v>43577</v>
      </c>
      <c r="O20" s="26">
        <v>627077</v>
      </c>
      <c r="P20" s="22">
        <v>455748.5</v>
      </c>
      <c r="Q20" s="22">
        <v>671.9</v>
      </c>
      <c r="R20" s="22" t="s">
        <v>5</v>
      </c>
      <c r="S20" s="36">
        <v>671.9</v>
      </c>
    </row>
    <row r="21" spans="1:19" ht="14.25">
      <c r="A21" s="34" t="s">
        <v>30</v>
      </c>
      <c r="B21" s="21">
        <v>35909</v>
      </c>
      <c r="C21" s="21">
        <v>76019</v>
      </c>
      <c r="D21" s="21">
        <v>12327</v>
      </c>
      <c r="E21" s="21">
        <v>14686</v>
      </c>
      <c r="F21" s="21">
        <v>4120</v>
      </c>
      <c r="G21" s="25">
        <v>143061</v>
      </c>
      <c r="H21" s="21">
        <v>120387</v>
      </c>
      <c r="I21" s="21">
        <v>486998</v>
      </c>
      <c r="J21" s="21">
        <v>28567</v>
      </c>
      <c r="K21" s="21">
        <v>69716</v>
      </c>
      <c r="L21" s="21">
        <v>16957</v>
      </c>
      <c r="M21" s="25">
        <v>722625</v>
      </c>
      <c r="N21" s="23">
        <v>45531</v>
      </c>
      <c r="O21" s="27">
        <v>677094</v>
      </c>
      <c r="P21" s="23">
        <v>501977.1</v>
      </c>
      <c r="Q21" s="23">
        <v>717</v>
      </c>
      <c r="R21" s="23" t="s">
        <v>5</v>
      </c>
      <c r="S21" s="35">
        <v>717</v>
      </c>
    </row>
    <row r="22" spans="1:19" ht="14.25">
      <c r="A22" s="32" t="s">
        <v>100</v>
      </c>
      <c r="B22" s="20">
        <v>36878</v>
      </c>
      <c r="C22" s="20">
        <v>77649</v>
      </c>
      <c r="D22" s="20">
        <v>14442</v>
      </c>
      <c r="E22" s="20">
        <v>14877</v>
      </c>
      <c r="F22" s="20">
        <v>4120</v>
      </c>
      <c r="G22" s="24">
        <v>147966</v>
      </c>
      <c r="H22" s="20">
        <v>110099</v>
      </c>
      <c r="I22" s="20">
        <v>511895</v>
      </c>
      <c r="J22" s="20">
        <v>32649</v>
      </c>
      <c r="K22" s="20">
        <v>71597</v>
      </c>
      <c r="L22" s="20">
        <v>14927</v>
      </c>
      <c r="M22" s="24">
        <v>741167</v>
      </c>
      <c r="N22" s="22">
        <v>47404</v>
      </c>
      <c r="O22" s="26">
        <v>693763</v>
      </c>
      <c r="P22" s="22">
        <v>527564</v>
      </c>
      <c r="Q22" s="22">
        <v>733.5</v>
      </c>
      <c r="R22" s="22" t="s">
        <v>5</v>
      </c>
      <c r="S22" s="36">
        <v>733.5</v>
      </c>
    </row>
    <row r="23" spans="1:19" ht="14.25">
      <c r="A23" s="34" t="s">
        <v>105</v>
      </c>
      <c r="B23" s="21">
        <v>36863</v>
      </c>
      <c r="C23" s="21">
        <v>84198</v>
      </c>
      <c r="D23" s="21">
        <f>1200+15521</f>
        <v>16721</v>
      </c>
      <c r="E23" s="21">
        <v>17056</v>
      </c>
      <c r="F23" s="21">
        <v>4560</v>
      </c>
      <c r="G23" s="25">
        <f>SUM(B23:F23)</f>
        <v>159398</v>
      </c>
      <c r="H23" s="21">
        <v>104060</v>
      </c>
      <c r="I23" s="21">
        <v>539586</v>
      </c>
      <c r="J23" s="21">
        <f>4248+36947</f>
        <v>41195</v>
      </c>
      <c r="K23" s="21">
        <v>96373</v>
      </c>
      <c r="L23" s="21">
        <v>18637</v>
      </c>
      <c r="M23" s="25">
        <v>799851</v>
      </c>
      <c r="N23" s="23">
        <v>50723</v>
      </c>
      <c r="O23" s="27">
        <f>M23-N23</f>
        <v>749128</v>
      </c>
      <c r="P23" s="23">
        <v>569618.30000000005</v>
      </c>
      <c r="Q23" s="23">
        <v>687.9409814493597</v>
      </c>
      <c r="R23" s="23">
        <v>90.688022831557461</v>
      </c>
      <c r="S23" s="35">
        <v>778.6</v>
      </c>
    </row>
    <row r="24" spans="1:19" ht="14.25">
      <c r="A24" s="32" t="s">
        <v>106</v>
      </c>
      <c r="B24" s="20">
        <v>37567</v>
      </c>
      <c r="C24" s="20">
        <v>93918</v>
      </c>
      <c r="D24" s="20">
        <f>1200+18455</f>
        <v>19655</v>
      </c>
      <c r="E24" s="20">
        <v>17706</v>
      </c>
      <c r="F24" s="20">
        <v>4780</v>
      </c>
      <c r="G24" s="24">
        <f>SUM(B24:F24)</f>
        <v>173626</v>
      </c>
      <c r="H24" s="20">
        <v>114416</v>
      </c>
      <c r="I24" s="20">
        <v>561298</v>
      </c>
      <c r="J24" s="20">
        <f>3181+39245</f>
        <v>42426</v>
      </c>
      <c r="K24" s="20">
        <v>100342</v>
      </c>
      <c r="L24" s="20">
        <v>26266</v>
      </c>
      <c r="M24" s="24">
        <v>844748</v>
      </c>
      <c r="N24" s="22">
        <v>52952</v>
      </c>
      <c r="O24" s="26">
        <f>M24-N24</f>
        <v>791796</v>
      </c>
      <c r="P24" s="22">
        <v>616968.9</v>
      </c>
      <c r="Q24" s="22">
        <v>716.80465100432536</v>
      </c>
      <c r="R24" s="22">
        <v>101.94151617852867</v>
      </c>
      <c r="S24" s="36">
        <v>818.7</v>
      </c>
    </row>
    <row r="25" spans="1:19" ht="14.25">
      <c r="A25" s="34" t="s">
        <v>107</v>
      </c>
      <c r="B25" s="21">
        <v>38990</v>
      </c>
      <c r="C25" s="21">
        <v>112022</v>
      </c>
      <c r="D25" s="21">
        <f>1200+24504</f>
        <v>25704</v>
      </c>
      <c r="E25" s="21">
        <v>18381</v>
      </c>
      <c r="F25" s="21">
        <v>4780</v>
      </c>
      <c r="G25" s="25">
        <f>SUM(B25:F25)</f>
        <v>199877</v>
      </c>
      <c r="H25" s="21">
        <v>130511</v>
      </c>
      <c r="I25" s="21">
        <v>612497</v>
      </c>
      <c r="J25" s="21">
        <f>2649+51226</f>
        <v>53875</v>
      </c>
      <c r="K25" s="21">
        <v>93281</v>
      </c>
      <c r="L25" s="21">
        <v>32287</v>
      </c>
      <c r="M25" s="25">
        <v>922451</v>
      </c>
      <c r="N25" s="23">
        <v>56499</v>
      </c>
      <c r="O25" s="27">
        <f>M25-N25</f>
        <v>865952</v>
      </c>
      <c r="P25" s="23">
        <v>672933.3</v>
      </c>
      <c r="Q25" s="23">
        <v>771.81016345012949</v>
      </c>
      <c r="R25" s="23">
        <v>111.82132783052229</v>
      </c>
      <c r="S25" s="35">
        <v>883.6</v>
      </c>
    </row>
    <row r="26" spans="1:19" ht="14.25">
      <c r="A26" s="32" t="s">
        <v>117</v>
      </c>
      <c r="B26" s="20">
        <v>39491</v>
      </c>
      <c r="C26" s="20">
        <v>130221</v>
      </c>
      <c r="D26" s="20">
        <f>1200+27542</f>
        <v>28742</v>
      </c>
      <c r="E26" s="20">
        <v>20110</v>
      </c>
      <c r="F26" s="20">
        <v>4780</v>
      </c>
      <c r="G26" s="24">
        <f>SUM(B26:F26)</f>
        <v>223344</v>
      </c>
      <c r="H26" s="20">
        <v>113720</v>
      </c>
      <c r="I26" s="20">
        <v>691341</v>
      </c>
      <c r="J26" s="20">
        <f>2449+57449</f>
        <v>59898</v>
      </c>
      <c r="K26" s="20">
        <v>66664</v>
      </c>
      <c r="L26" s="20">
        <v>32866</v>
      </c>
      <c r="M26" s="24">
        <f>SUM(H26:L26)</f>
        <v>964489</v>
      </c>
      <c r="N26" s="22">
        <v>64109</v>
      </c>
      <c r="O26" s="26">
        <f>M26-N26</f>
        <v>900380</v>
      </c>
      <c r="P26" s="22">
        <v>708843.4</v>
      </c>
      <c r="Q26" s="22"/>
      <c r="R26" s="22"/>
      <c r="S26" s="36">
        <v>914.4</v>
      </c>
    </row>
    <row r="27" spans="1:19" ht="14.25">
      <c r="A27" s="37" t="s">
        <v>118</v>
      </c>
      <c r="B27" s="21"/>
      <c r="C27" s="21"/>
      <c r="D27" s="21"/>
      <c r="E27" s="21"/>
      <c r="F27" s="21"/>
      <c r="G27" s="25"/>
      <c r="H27" s="21">
        <v>134847</v>
      </c>
      <c r="I27" s="21">
        <v>746087</v>
      </c>
      <c r="J27" s="21">
        <f>2017+65520</f>
        <v>67537</v>
      </c>
      <c r="K27" s="21">
        <v>44522</v>
      </c>
      <c r="L27" s="21">
        <v>34228</v>
      </c>
      <c r="M27" s="25">
        <f>SUM(H27:L27)</f>
        <v>1027221</v>
      </c>
      <c r="N27" s="23">
        <f>'[1]st-wise'!$H$60</f>
        <v>69891.745600000009</v>
      </c>
      <c r="O27" s="27">
        <f>M27-N27</f>
        <v>957329.25439999998</v>
      </c>
      <c r="P27" s="23">
        <f>'[2]T-9.1,9.1(A)&amp;9.2'!$F$56</f>
        <v>742062.63650000002</v>
      </c>
      <c r="Q27" s="23"/>
      <c r="R27" s="23"/>
      <c r="S27" s="35">
        <v>956.6382874171793</v>
      </c>
    </row>
    <row r="28" spans="1:19" ht="12.75">
      <c r="A28" s="15" t="s">
        <v>101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16"/>
    </row>
    <row r="29" spans="1:19" ht="12.75">
      <c r="A29" s="124" t="s">
        <v>104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6"/>
      <c r="M29" s="6"/>
      <c r="N29" s="6"/>
      <c r="O29" s="6"/>
      <c r="P29" s="6"/>
      <c r="Q29" s="6"/>
      <c r="R29" s="6"/>
      <c r="S29" s="16"/>
    </row>
    <row r="30" spans="1:19" ht="12.75">
      <c r="A30" s="109" t="s">
        <v>96</v>
      </c>
      <c r="B30" s="110"/>
      <c r="C30" s="110"/>
      <c r="D30" s="110"/>
      <c r="E30" s="110"/>
      <c r="F30" s="110"/>
      <c r="G30" s="6"/>
      <c r="H30" s="6" t="s">
        <v>97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16"/>
    </row>
    <row r="31" spans="1:19" ht="12.75">
      <c r="A31" s="17" t="s">
        <v>102</v>
      </c>
      <c r="B31" s="6"/>
      <c r="C31" s="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16"/>
    </row>
    <row r="32" spans="1:19" ht="12.75">
      <c r="A32" s="17" t="s">
        <v>103</v>
      </c>
      <c r="B32" s="8"/>
      <c r="C32" s="8"/>
      <c r="D32" s="8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16"/>
    </row>
    <row r="33" spans="1:19" ht="12.75">
      <c r="A33" s="111" t="s">
        <v>112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6"/>
      <c r="M33" s="6"/>
      <c r="N33" s="6"/>
      <c r="O33" s="6"/>
      <c r="P33" s="6"/>
      <c r="Q33" s="6"/>
      <c r="R33" s="6"/>
      <c r="S33" s="16"/>
    </row>
    <row r="34" spans="1:19" ht="12.75" thickBo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0"/>
    </row>
  </sheetData>
  <mergeCells count="14">
    <mergeCell ref="A30:F30"/>
    <mergeCell ref="A33:K33"/>
    <mergeCell ref="H9:M9"/>
    <mergeCell ref="B9:F9"/>
    <mergeCell ref="Q9:Q11"/>
    <mergeCell ref="B10:G10"/>
    <mergeCell ref="H10:I10"/>
    <mergeCell ref="A29:K29"/>
    <mergeCell ref="H8:I8"/>
    <mergeCell ref="A2:S2"/>
    <mergeCell ref="A4:S4"/>
    <mergeCell ref="A5:S5"/>
    <mergeCell ref="A6:S6"/>
    <mergeCell ref="A7:S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ignoredErrors>
    <ignoredError sqref="A13:S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C60"/>
  <sheetViews>
    <sheetView tabSelected="1" view="pageBreakPreview" zoomScaleSheetLayoutView="100" workbookViewId="0">
      <selection activeCell="M6" sqref="M6"/>
    </sheetView>
  </sheetViews>
  <sheetFormatPr defaultRowHeight="12.75"/>
  <cols>
    <col min="1" max="1" width="15" style="1" customWidth="1"/>
    <col min="2" max="107" width="10" style="1" customWidth="1"/>
  </cols>
  <sheetData>
    <row r="1" spans="1:107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s="57" customFormat="1" ht="15.75">
      <c r="A2" s="56"/>
      <c r="B2" s="56" t="s">
        <v>99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 t="s">
        <v>99</v>
      </c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 t="s">
        <v>99</v>
      </c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 t="s">
        <v>99</v>
      </c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 t="s">
        <v>99</v>
      </c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 t="s">
        <v>99</v>
      </c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</row>
    <row r="3" spans="1:107" s="57" customFormat="1" ht="15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</row>
    <row r="4" spans="1:107" s="57" customFormat="1" ht="15.75">
      <c r="A4" s="56"/>
      <c r="B4" s="56" t="s">
        <v>98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 t="s">
        <v>98</v>
      </c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 t="s">
        <v>98</v>
      </c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 t="s">
        <v>98</v>
      </c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 t="s">
        <v>98</v>
      </c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 t="s">
        <v>98</v>
      </c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</row>
    <row r="5" spans="1:107" s="59" customFormat="1">
      <c r="A5" s="58"/>
      <c r="B5" s="58" t="s">
        <v>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 t="s">
        <v>7</v>
      </c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 t="s">
        <v>7</v>
      </c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 t="s">
        <v>7</v>
      </c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 t="s">
        <v>7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 t="s">
        <v>7</v>
      </c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</row>
    <row r="6" spans="1:107" s="59" customForma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 t="s">
        <v>129</v>
      </c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 t="s">
        <v>129</v>
      </c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 t="s">
        <v>129</v>
      </c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 t="s">
        <v>129</v>
      </c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 t="s">
        <v>129</v>
      </c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 t="s">
        <v>129</v>
      </c>
      <c r="DB6" s="58"/>
      <c r="DC6" s="58"/>
    </row>
    <row r="7" spans="1:107" s="59" customForma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 t="s">
        <v>9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 t="s">
        <v>9</v>
      </c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 t="s">
        <v>9</v>
      </c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 t="s">
        <v>9</v>
      </c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 t="s">
        <v>9</v>
      </c>
      <c r="CL7" s="58"/>
      <c r="CM7" s="58"/>
      <c r="CN7" s="58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58" t="s">
        <v>9</v>
      </c>
      <c r="DB7" s="60"/>
      <c r="DC7" s="60"/>
    </row>
    <row r="8" spans="1:107" ht="15.75" customHeight="1">
      <c r="A8" s="126" t="s">
        <v>122</v>
      </c>
      <c r="B8" s="139" t="s">
        <v>130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 t="s">
        <v>130</v>
      </c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6"/>
      <c r="AF8" s="139" t="s">
        <v>2</v>
      </c>
      <c r="AG8" s="135"/>
      <c r="AH8" s="135"/>
      <c r="AI8" s="135"/>
      <c r="AJ8" s="135"/>
      <c r="AK8" s="136"/>
      <c r="AL8" s="129" t="s">
        <v>128</v>
      </c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 t="s">
        <v>128</v>
      </c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3"/>
      <c r="BP8" s="129" t="s">
        <v>79</v>
      </c>
      <c r="BQ8" s="130"/>
      <c r="BR8" s="130"/>
      <c r="BS8" s="130"/>
      <c r="BT8" s="130"/>
      <c r="BU8" s="133"/>
      <c r="BV8" s="129" t="s">
        <v>123</v>
      </c>
      <c r="BW8" s="130"/>
      <c r="BX8" s="130"/>
      <c r="BY8" s="130"/>
      <c r="BZ8" s="130"/>
      <c r="CA8" s="133"/>
      <c r="CB8" s="129" t="s">
        <v>124</v>
      </c>
      <c r="CC8" s="130"/>
      <c r="CD8" s="130"/>
      <c r="CE8" s="130"/>
      <c r="CF8" s="130"/>
      <c r="CG8" s="133"/>
      <c r="CH8" s="129" t="s">
        <v>125</v>
      </c>
      <c r="CI8" s="130"/>
      <c r="CJ8" s="130"/>
      <c r="CK8" s="130"/>
      <c r="CL8" s="130"/>
      <c r="CM8" s="133"/>
      <c r="CN8" s="129" t="s">
        <v>70</v>
      </c>
      <c r="CO8" s="130"/>
      <c r="CP8" s="130"/>
      <c r="CQ8" s="130"/>
      <c r="CR8" s="130"/>
      <c r="CS8" s="130"/>
      <c r="CT8" s="130"/>
      <c r="CU8" s="130"/>
      <c r="CV8" s="130"/>
      <c r="CW8" s="133"/>
      <c r="CX8" s="129" t="s">
        <v>73</v>
      </c>
      <c r="CY8" s="130"/>
      <c r="CZ8" s="130"/>
      <c r="DA8" s="130"/>
      <c r="DB8" s="130"/>
      <c r="DC8" s="133"/>
    </row>
    <row r="9" spans="1:107" ht="12.75" customHeight="1">
      <c r="A9" s="127"/>
      <c r="B9" s="140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8"/>
      <c r="AF9" s="147"/>
      <c r="AG9" s="148"/>
      <c r="AH9" s="148"/>
      <c r="AI9" s="148"/>
      <c r="AJ9" s="148"/>
      <c r="AK9" s="149"/>
      <c r="AL9" s="131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4"/>
      <c r="BP9" s="144"/>
      <c r="BQ9" s="145"/>
      <c r="BR9" s="145"/>
      <c r="BS9" s="145"/>
      <c r="BT9" s="145"/>
      <c r="BU9" s="146"/>
      <c r="BV9" s="144"/>
      <c r="BW9" s="145"/>
      <c r="BX9" s="145"/>
      <c r="BY9" s="145"/>
      <c r="BZ9" s="145"/>
      <c r="CA9" s="146"/>
      <c r="CB9" s="144"/>
      <c r="CC9" s="145"/>
      <c r="CD9" s="145"/>
      <c r="CE9" s="145"/>
      <c r="CF9" s="145"/>
      <c r="CG9" s="146"/>
      <c r="CH9" s="144"/>
      <c r="CI9" s="145"/>
      <c r="CJ9" s="145"/>
      <c r="CK9" s="145"/>
      <c r="CL9" s="145"/>
      <c r="CM9" s="146"/>
      <c r="CN9" s="131"/>
      <c r="CO9" s="132"/>
      <c r="CP9" s="132"/>
      <c r="CQ9" s="132"/>
      <c r="CR9" s="132"/>
      <c r="CS9" s="132"/>
      <c r="CT9" s="132"/>
      <c r="CU9" s="132"/>
      <c r="CV9" s="132"/>
      <c r="CW9" s="134"/>
      <c r="CX9" s="144"/>
      <c r="CY9" s="145"/>
      <c r="CZ9" s="145"/>
      <c r="DA9" s="145"/>
      <c r="DB9" s="145"/>
      <c r="DC9" s="146"/>
    </row>
    <row r="10" spans="1:107" ht="25.5" customHeight="1">
      <c r="A10" s="127"/>
      <c r="B10" s="141" t="s">
        <v>1</v>
      </c>
      <c r="C10" s="142"/>
      <c r="D10" s="142"/>
      <c r="E10" s="142"/>
      <c r="F10" s="142"/>
      <c r="G10" s="143"/>
      <c r="H10" s="141" t="s">
        <v>12</v>
      </c>
      <c r="I10" s="142"/>
      <c r="J10" s="142"/>
      <c r="K10" s="142"/>
      <c r="L10" s="142"/>
      <c r="M10" s="143"/>
      <c r="N10" s="141" t="s">
        <v>109</v>
      </c>
      <c r="O10" s="142"/>
      <c r="P10" s="142"/>
      <c r="Q10" s="142"/>
      <c r="R10" s="142"/>
      <c r="S10" s="143"/>
      <c r="T10" s="141" t="s">
        <v>13</v>
      </c>
      <c r="U10" s="142"/>
      <c r="V10" s="142"/>
      <c r="W10" s="142"/>
      <c r="X10" s="142"/>
      <c r="Y10" s="143"/>
      <c r="Z10" s="141" t="s">
        <v>0</v>
      </c>
      <c r="AA10" s="142"/>
      <c r="AB10" s="142"/>
      <c r="AC10" s="142"/>
      <c r="AD10" s="142"/>
      <c r="AE10" s="142"/>
      <c r="AF10" s="147"/>
      <c r="AG10" s="148"/>
      <c r="AH10" s="148"/>
      <c r="AI10" s="148"/>
      <c r="AJ10" s="148"/>
      <c r="AK10" s="149"/>
      <c r="AL10" s="141" t="s">
        <v>1</v>
      </c>
      <c r="AM10" s="142"/>
      <c r="AN10" s="142"/>
      <c r="AO10" s="142"/>
      <c r="AP10" s="142"/>
      <c r="AQ10" s="143"/>
      <c r="AR10" s="141" t="s">
        <v>12</v>
      </c>
      <c r="AS10" s="142"/>
      <c r="AT10" s="142"/>
      <c r="AU10" s="142"/>
      <c r="AV10" s="142"/>
      <c r="AW10" s="143"/>
      <c r="AX10" s="141" t="s">
        <v>110</v>
      </c>
      <c r="AY10" s="142"/>
      <c r="AZ10" s="142"/>
      <c r="BA10" s="142"/>
      <c r="BB10" s="142"/>
      <c r="BC10" s="143"/>
      <c r="BD10" s="141" t="s">
        <v>78</v>
      </c>
      <c r="BE10" s="142"/>
      <c r="BF10" s="142"/>
      <c r="BG10" s="142"/>
      <c r="BH10" s="142"/>
      <c r="BI10" s="143"/>
      <c r="BJ10" s="141" t="s">
        <v>0</v>
      </c>
      <c r="BK10" s="142"/>
      <c r="BL10" s="142"/>
      <c r="BM10" s="142"/>
      <c r="BN10" s="142"/>
      <c r="BO10" s="142"/>
      <c r="BP10" s="144"/>
      <c r="BQ10" s="145"/>
      <c r="BR10" s="145"/>
      <c r="BS10" s="145"/>
      <c r="BT10" s="145"/>
      <c r="BU10" s="146"/>
      <c r="BV10" s="144"/>
      <c r="BW10" s="145"/>
      <c r="BX10" s="145"/>
      <c r="BY10" s="145"/>
      <c r="BZ10" s="145"/>
      <c r="CA10" s="146"/>
      <c r="CB10" s="144"/>
      <c r="CC10" s="145"/>
      <c r="CD10" s="145"/>
      <c r="CE10" s="145"/>
      <c r="CF10" s="145"/>
      <c r="CG10" s="146"/>
      <c r="CH10" s="144"/>
      <c r="CI10" s="145"/>
      <c r="CJ10" s="145"/>
      <c r="CK10" s="145"/>
      <c r="CL10" s="145"/>
      <c r="CM10" s="146"/>
      <c r="CN10" s="150" t="s">
        <v>126</v>
      </c>
      <c r="CO10" s="151"/>
      <c r="CP10" s="151"/>
      <c r="CQ10" s="151"/>
      <c r="CR10" s="152"/>
      <c r="CS10" s="129" t="s">
        <v>127</v>
      </c>
      <c r="CT10" s="130"/>
      <c r="CU10" s="130"/>
      <c r="CV10" s="130"/>
      <c r="CW10" s="133"/>
      <c r="CX10" s="145"/>
      <c r="CY10" s="145"/>
      <c r="CZ10" s="145"/>
      <c r="DA10" s="145"/>
      <c r="DB10" s="145"/>
      <c r="DC10" s="146"/>
    </row>
    <row r="11" spans="1:107">
      <c r="A11" s="128"/>
      <c r="B11" s="41" t="s">
        <v>100</v>
      </c>
      <c r="C11" s="41" t="s">
        <v>105</v>
      </c>
      <c r="D11" s="41" t="s">
        <v>106</v>
      </c>
      <c r="E11" s="41" t="s">
        <v>107</v>
      </c>
      <c r="F11" s="41" t="s">
        <v>117</v>
      </c>
      <c r="G11" s="41" t="s">
        <v>118</v>
      </c>
      <c r="H11" s="41" t="s">
        <v>100</v>
      </c>
      <c r="I11" s="41" t="s">
        <v>105</v>
      </c>
      <c r="J11" s="41" t="s">
        <v>106</v>
      </c>
      <c r="K11" s="41" t="s">
        <v>107</v>
      </c>
      <c r="L11" s="41" t="s">
        <v>117</v>
      </c>
      <c r="M11" s="41" t="s">
        <v>118</v>
      </c>
      <c r="N11" s="41" t="s">
        <v>100</v>
      </c>
      <c r="O11" s="41" t="s">
        <v>105</v>
      </c>
      <c r="P11" s="41" t="s">
        <v>106</v>
      </c>
      <c r="Q11" s="41" t="s">
        <v>107</v>
      </c>
      <c r="R11" s="41" t="s">
        <v>117</v>
      </c>
      <c r="S11" s="41" t="s">
        <v>118</v>
      </c>
      <c r="T11" s="41" t="s">
        <v>100</v>
      </c>
      <c r="U11" s="41" t="s">
        <v>105</v>
      </c>
      <c r="V11" s="41" t="s">
        <v>106</v>
      </c>
      <c r="W11" s="41" t="s">
        <v>107</v>
      </c>
      <c r="X11" s="41" t="s">
        <v>117</v>
      </c>
      <c r="Y11" s="41" t="s">
        <v>118</v>
      </c>
      <c r="Z11" s="41" t="s">
        <v>100</v>
      </c>
      <c r="AA11" s="41" t="s">
        <v>105</v>
      </c>
      <c r="AB11" s="41" t="s">
        <v>106</v>
      </c>
      <c r="AC11" s="41" t="s">
        <v>107</v>
      </c>
      <c r="AD11" s="41" t="s">
        <v>117</v>
      </c>
      <c r="AE11" s="41" t="s">
        <v>118</v>
      </c>
      <c r="AF11" s="41" t="s">
        <v>100</v>
      </c>
      <c r="AG11" s="41" t="s">
        <v>105</v>
      </c>
      <c r="AH11" s="41" t="s">
        <v>106</v>
      </c>
      <c r="AI11" s="41" t="s">
        <v>107</v>
      </c>
      <c r="AJ11" s="41" t="s">
        <v>117</v>
      </c>
      <c r="AK11" s="41" t="s">
        <v>118</v>
      </c>
      <c r="AL11" s="41" t="s">
        <v>100</v>
      </c>
      <c r="AM11" s="41" t="s">
        <v>105</v>
      </c>
      <c r="AN11" s="41" t="s">
        <v>106</v>
      </c>
      <c r="AO11" s="41" t="s">
        <v>107</v>
      </c>
      <c r="AP11" s="41" t="s">
        <v>117</v>
      </c>
      <c r="AQ11" s="41" t="s">
        <v>118</v>
      </c>
      <c r="AR11" s="41" t="s">
        <v>100</v>
      </c>
      <c r="AS11" s="41" t="s">
        <v>105</v>
      </c>
      <c r="AT11" s="41" t="s">
        <v>106</v>
      </c>
      <c r="AU11" s="41" t="s">
        <v>107</v>
      </c>
      <c r="AV11" s="41" t="s">
        <v>117</v>
      </c>
      <c r="AW11" s="41" t="s">
        <v>118</v>
      </c>
      <c r="AX11" s="41" t="s">
        <v>100</v>
      </c>
      <c r="AY11" s="41" t="s">
        <v>105</v>
      </c>
      <c r="AZ11" s="41" t="s">
        <v>106</v>
      </c>
      <c r="BA11" s="41" t="s">
        <v>107</v>
      </c>
      <c r="BB11" s="41" t="s">
        <v>117</v>
      </c>
      <c r="BC11" s="41" t="s">
        <v>118</v>
      </c>
      <c r="BD11" s="41" t="s">
        <v>100</v>
      </c>
      <c r="BE11" s="41" t="s">
        <v>105</v>
      </c>
      <c r="BF11" s="41" t="s">
        <v>106</v>
      </c>
      <c r="BG11" s="41" t="s">
        <v>107</v>
      </c>
      <c r="BH11" s="41" t="s">
        <v>117</v>
      </c>
      <c r="BI11" s="41" t="s">
        <v>118</v>
      </c>
      <c r="BJ11" s="41" t="s">
        <v>100</v>
      </c>
      <c r="BK11" s="41" t="s">
        <v>105</v>
      </c>
      <c r="BL11" s="41" t="s">
        <v>106</v>
      </c>
      <c r="BM11" s="41" t="s">
        <v>107</v>
      </c>
      <c r="BN11" s="41" t="s">
        <v>117</v>
      </c>
      <c r="BO11" s="41" t="s">
        <v>118</v>
      </c>
      <c r="BP11" s="41" t="s">
        <v>100</v>
      </c>
      <c r="BQ11" s="41" t="s">
        <v>105</v>
      </c>
      <c r="BR11" s="41" t="s">
        <v>106</v>
      </c>
      <c r="BS11" s="41" t="s">
        <v>107</v>
      </c>
      <c r="BT11" s="41" t="s">
        <v>117</v>
      </c>
      <c r="BU11" s="41" t="s">
        <v>118</v>
      </c>
      <c r="BV11" s="41" t="s">
        <v>100</v>
      </c>
      <c r="BW11" s="41" t="s">
        <v>105</v>
      </c>
      <c r="BX11" s="41" t="s">
        <v>106</v>
      </c>
      <c r="BY11" s="41" t="s">
        <v>107</v>
      </c>
      <c r="BZ11" s="41" t="s">
        <v>117</v>
      </c>
      <c r="CA11" s="41" t="s">
        <v>118</v>
      </c>
      <c r="CB11" s="41" t="s">
        <v>100</v>
      </c>
      <c r="CC11" s="41" t="s">
        <v>105</v>
      </c>
      <c r="CD11" s="41" t="s">
        <v>106</v>
      </c>
      <c r="CE11" s="41" t="s">
        <v>107</v>
      </c>
      <c r="CF11" s="41" t="s">
        <v>117</v>
      </c>
      <c r="CG11" s="41" t="s">
        <v>118</v>
      </c>
      <c r="CH11" s="41" t="s">
        <v>100</v>
      </c>
      <c r="CI11" s="41" t="s">
        <v>105</v>
      </c>
      <c r="CJ11" s="41" t="s">
        <v>106</v>
      </c>
      <c r="CK11" s="41" t="s">
        <v>107</v>
      </c>
      <c r="CL11" s="41" t="s">
        <v>117</v>
      </c>
      <c r="CM11" s="41" t="s">
        <v>118</v>
      </c>
      <c r="CN11" s="41" t="s">
        <v>100</v>
      </c>
      <c r="CO11" s="41" t="s">
        <v>105</v>
      </c>
      <c r="CP11" s="41" t="s">
        <v>106</v>
      </c>
      <c r="CQ11" s="41" t="s">
        <v>107</v>
      </c>
      <c r="CR11" s="41" t="s">
        <v>117</v>
      </c>
      <c r="CS11" s="41" t="s">
        <v>100</v>
      </c>
      <c r="CT11" s="41" t="s">
        <v>105</v>
      </c>
      <c r="CU11" s="41" t="s">
        <v>106</v>
      </c>
      <c r="CV11" s="41" t="s">
        <v>107</v>
      </c>
      <c r="CW11" s="41" t="s">
        <v>111</v>
      </c>
      <c r="CX11" s="86" t="s">
        <v>100</v>
      </c>
      <c r="CY11" s="41" t="s">
        <v>105</v>
      </c>
      <c r="CZ11" s="41" t="s">
        <v>106</v>
      </c>
      <c r="DA11" s="41" t="s">
        <v>107</v>
      </c>
      <c r="DB11" s="41" t="s">
        <v>117</v>
      </c>
      <c r="DC11" s="41" t="s">
        <v>118</v>
      </c>
    </row>
    <row r="12" spans="1:107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>
        <v>10</v>
      </c>
      <c r="K12" s="41">
        <v>11</v>
      </c>
      <c r="L12" s="41">
        <v>12</v>
      </c>
      <c r="M12" s="41">
        <v>13</v>
      </c>
      <c r="N12" s="41">
        <v>14</v>
      </c>
      <c r="O12" s="41">
        <v>15</v>
      </c>
      <c r="P12" s="41">
        <v>16</v>
      </c>
      <c r="Q12" s="41">
        <v>17</v>
      </c>
      <c r="R12" s="41">
        <v>18</v>
      </c>
      <c r="S12" s="41">
        <v>19</v>
      </c>
      <c r="T12" s="41">
        <v>20</v>
      </c>
      <c r="U12" s="41">
        <v>21</v>
      </c>
      <c r="V12" s="41">
        <v>22</v>
      </c>
      <c r="W12" s="41">
        <v>23</v>
      </c>
      <c r="X12" s="41">
        <v>24</v>
      </c>
      <c r="Y12" s="41">
        <v>25</v>
      </c>
      <c r="Z12" s="41">
        <v>26</v>
      </c>
      <c r="AA12" s="41">
        <v>27</v>
      </c>
      <c r="AB12" s="41">
        <v>28</v>
      </c>
      <c r="AC12" s="41">
        <v>29</v>
      </c>
      <c r="AD12" s="41">
        <v>30</v>
      </c>
      <c r="AE12" s="41">
        <v>31</v>
      </c>
      <c r="AF12" s="41">
        <v>32</v>
      </c>
      <c r="AG12" s="41">
        <v>33</v>
      </c>
      <c r="AH12" s="41">
        <v>34</v>
      </c>
      <c r="AI12" s="41">
        <v>35</v>
      </c>
      <c r="AJ12" s="41">
        <v>36</v>
      </c>
      <c r="AK12" s="41">
        <v>37</v>
      </c>
      <c r="AL12" s="41">
        <v>38</v>
      </c>
      <c r="AM12" s="41">
        <v>39</v>
      </c>
      <c r="AN12" s="41">
        <v>40</v>
      </c>
      <c r="AO12" s="41">
        <v>41</v>
      </c>
      <c r="AP12" s="41">
        <v>42</v>
      </c>
      <c r="AQ12" s="41">
        <v>43</v>
      </c>
      <c r="AR12" s="41">
        <v>44</v>
      </c>
      <c r="AS12" s="41">
        <v>45</v>
      </c>
      <c r="AT12" s="41">
        <v>46</v>
      </c>
      <c r="AU12" s="41">
        <v>47</v>
      </c>
      <c r="AV12" s="41">
        <v>48</v>
      </c>
      <c r="AW12" s="41">
        <v>49</v>
      </c>
      <c r="AX12" s="41">
        <v>50</v>
      </c>
      <c r="AY12" s="41">
        <v>51</v>
      </c>
      <c r="AZ12" s="41">
        <v>52</v>
      </c>
      <c r="BA12" s="41">
        <v>53</v>
      </c>
      <c r="BB12" s="41">
        <v>54</v>
      </c>
      <c r="BC12" s="41">
        <v>55</v>
      </c>
      <c r="BD12" s="41">
        <v>56</v>
      </c>
      <c r="BE12" s="41">
        <v>57</v>
      </c>
      <c r="BF12" s="41">
        <v>58</v>
      </c>
      <c r="BG12" s="41">
        <v>59</v>
      </c>
      <c r="BH12" s="41">
        <v>60</v>
      </c>
      <c r="BI12" s="41">
        <v>61</v>
      </c>
      <c r="BJ12" s="41">
        <v>62</v>
      </c>
      <c r="BK12" s="41">
        <v>63</v>
      </c>
      <c r="BL12" s="41">
        <v>64</v>
      </c>
      <c r="BM12" s="41">
        <v>65</v>
      </c>
      <c r="BN12" s="41">
        <v>66</v>
      </c>
      <c r="BO12" s="41">
        <v>67</v>
      </c>
      <c r="BP12" s="41">
        <v>68</v>
      </c>
      <c r="BQ12" s="41">
        <v>69</v>
      </c>
      <c r="BR12" s="41">
        <v>70</v>
      </c>
      <c r="BS12" s="41">
        <v>71</v>
      </c>
      <c r="BT12" s="41">
        <v>72</v>
      </c>
      <c r="BU12" s="41">
        <v>73</v>
      </c>
      <c r="BV12" s="41">
        <v>74</v>
      </c>
      <c r="BW12" s="41">
        <v>75</v>
      </c>
      <c r="BX12" s="41">
        <v>76</v>
      </c>
      <c r="BY12" s="41">
        <v>77</v>
      </c>
      <c r="BZ12" s="41">
        <v>78</v>
      </c>
      <c r="CA12" s="41">
        <v>79</v>
      </c>
      <c r="CB12" s="41">
        <v>80</v>
      </c>
      <c r="CC12" s="41">
        <v>81</v>
      </c>
      <c r="CD12" s="41">
        <v>82</v>
      </c>
      <c r="CE12" s="41">
        <v>83</v>
      </c>
      <c r="CF12" s="41">
        <v>84</v>
      </c>
      <c r="CG12" s="41">
        <v>85</v>
      </c>
      <c r="CH12" s="41">
        <v>86</v>
      </c>
      <c r="CI12" s="41">
        <v>87</v>
      </c>
      <c r="CJ12" s="41">
        <v>88</v>
      </c>
      <c r="CK12" s="41">
        <v>89</v>
      </c>
      <c r="CL12" s="41">
        <v>90</v>
      </c>
      <c r="CM12" s="41">
        <v>91</v>
      </c>
      <c r="CN12" s="41">
        <v>92</v>
      </c>
      <c r="CO12" s="41">
        <v>93</v>
      </c>
      <c r="CP12" s="41">
        <v>94</v>
      </c>
      <c r="CQ12" s="41">
        <v>95</v>
      </c>
      <c r="CR12" s="41">
        <v>96</v>
      </c>
      <c r="CS12" s="41">
        <v>97</v>
      </c>
      <c r="CT12" s="87">
        <v>98</v>
      </c>
      <c r="CU12" s="41">
        <v>99</v>
      </c>
      <c r="CV12" s="41">
        <v>100</v>
      </c>
      <c r="CW12" s="41">
        <v>101</v>
      </c>
      <c r="CX12" s="86">
        <v>102</v>
      </c>
      <c r="CY12" s="41">
        <v>103</v>
      </c>
      <c r="CZ12" s="87">
        <v>104</v>
      </c>
      <c r="DA12" s="41">
        <v>105</v>
      </c>
      <c r="DB12" s="41">
        <v>106</v>
      </c>
      <c r="DC12" s="41">
        <v>107</v>
      </c>
    </row>
    <row r="13" spans="1:107" ht="14.25">
      <c r="A13" s="42" t="s">
        <v>31</v>
      </c>
      <c r="B13" s="47"/>
      <c r="C13" s="48"/>
      <c r="D13" s="48"/>
      <c r="E13" s="48"/>
      <c r="F13" s="48"/>
      <c r="G13" s="49"/>
      <c r="H13" s="47"/>
      <c r="I13" s="48"/>
      <c r="J13" s="48"/>
      <c r="K13" s="48"/>
      <c r="L13" s="48"/>
      <c r="M13" s="49"/>
      <c r="N13" s="47"/>
      <c r="O13" s="48"/>
      <c r="P13" s="48"/>
      <c r="Q13" s="48"/>
      <c r="R13" s="48"/>
      <c r="S13" s="49"/>
      <c r="T13" s="47"/>
      <c r="U13" s="48"/>
      <c r="V13" s="48"/>
      <c r="W13" s="48"/>
      <c r="X13" s="48"/>
      <c r="Y13" s="49"/>
      <c r="Z13" s="47"/>
      <c r="AA13" s="48"/>
      <c r="AB13" s="48"/>
      <c r="AC13" s="48"/>
      <c r="AD13" s="48"/>
      <c r="AE13" s="49"/>
      <c r="AF13" s="47"/>
      <c r="AG13" s="48"/>
      <c r="AH13" s="48"/>
      <c r="AI13" s="48"/>
      <c r="AJ13" s="48"/>
      <c r="AK13" s="49"/>
      <c r="AL13" s="47"/>
      <c r="AM13" s="48"/>
      <c r="AN13" s="48"/>
      <c r="AO13" s="48"/>
      <c r="AP13" s="48"/>
      <c r="AQ13" s="49"/>
      <c r="AR13" s="47"/>
      <c r="AS13" s="48"/>
      <c r="AT13" s="48"/>
      <c r="AU13" s="48"/>
      <c r="AV13" s="48"/>
      <c r="AW13" s="49"/>
      <c r="AX13" s="47"/>
      <c r="AY13" s="48"/>
      <c r="AZ13" s="48"/>
      <c r="BA13" s="48"/>
      <c r="BB13" s="48"/>
      <c r="BC13" s="49"/>
      <c r="BD13" s="47"/>
      <c r="BE13" s="48"/>
      <c r="BF13" s="48"/>
      <c r="BG13" s="48"/>
      <c r="BH13" s="48"/>
      <c r="BI13" s="49"/>
      <c r="BJ13" s="47"/>
      <c r="BK13" s="48"/>
      <c r="BL13" s="48"/>
      <c r="BM13" s="48"/>
      <c r="BN13" s="48"/>
      <c r="BO13" s="49"/>
      <c r="BP13" s="47"/>
      <c r="BQ13" s="48"/>
      <c r="BR13" s="48"/>
      <c r="BS13" s="48"/>
      <c r="BT13" s="48"/>
      <c r="BU13" s="49"/>
      <c r="BV13" s="47"/>
      <c r="BW13" s="48"/>
      <c r="BX13" s="48"/>
      <c r="BY13" s="48"/>
      <c r="BZ13" s="48"/>
      <c r="CA13" s="49"/>
      <c r="CB13" s="47"/>
      <c r="CC13" s="48"/>
      <c r="CD13" s="48"/>
      <c r="CE13" s="48"/>
      <c r="CF13" s="48"/>
      <c r="CG13" s="49"/>
      <c r="CH13" s="47"/>
      <c r="CI13" s="48"/>
      <c r="CJ13" s="48"/>
      <c r="CK13" s="48"/>
      <c r="CL13" s="48"/>
      <c r="CM13" s="49"/>
      <c r="CN13" s="47"/>
      <c r="CO13" s="48"/>
      <c r="CP13" s="48"/>
      <c r="CQ13" s="48"/>
      <c r="CR13" s="49"/>
      <c r="CS13" s="47"/>
      <c r="CT13" s="88"/>
      <c r="CU13" s="48"/>
      <c r="CV13" s="48"/>
      <c r="CW13" s="49"/>
      <c r="CX13" s="48"/>
      <c r="CY13" s="48"/>
      <c r="CZ13" s="88"/>
      <c r="DA13" s="48"/>
      <c r="DB13" s="48"/>
      <c r="DC13" s="48"/>
    </row>
    <row r="14" spans="1:107">
      <c r="A14" s="43" t="s">
        <v>32</v>
      </c>
      <c r="B14" s="50">
        <v>3573</v>
      </c>
      <c r="C14" s="51">
        <v>3617.53</v>
      </c>
      <c r="D14" s="51">
        <v>3673.93</v>
      </c>
      <c r="E14" s="51">
        <v>3734.52</v>
      </c>
      <c r="F14" s="51">
        <v>3734</v>
      </c>
      <c r="G14" s="52" t="s">
        <v>5</v>
      </c>
      <c r="H14" s="50">
        <v>3343</v>
      </c>
      <c r="I14" s="51">
        <v>3882.5</v>
      </c>
      <c r="J14" s="51">
        <v>4592.5</v>
      </c>
      <c r="K14" s="51">
        <v>5242.5</v>
      </c>
      <c r="L14" s="51">
        <v>5543</v>
      </c>
      <c r="M14" s="52" t="s">
        <v>5</v>
      </c>
      <c r="N14" s="50">
        <v>705</v>
      </c>
      <c r="O14" s="51">
        <v>737.31</v>
      </c>
      <c r="P14" s="51">
        <v>803.79</v>
      </c>
      <c r="Q14" s="51">
        <v>922.14</v>
      </c>
      <c r="R14" s="51">
        <v>1145</v>
      </c>
      <c r="S14" s="52" t="s">
        <v>5</v>
      </c>
      <c r="T14" s="50">
        <v>1603</v>
      </c>
      <c r="U14" s="51">
        <v>2580.4</v>
      </c>
      <c r="V14" s="51">
        <v>3098.4</v>
      </c>
      <c r="W14" s="51">
        <v>3098.4</v>
      </c>
      <c r="X14" s="51">
        <v>3370</v>
      </c>
      <c r="Y14" s="52" t="s">
        <v>5</v>
      </c>
      <c r="Z14" s="50" t="s">
        <v>5</v>
      </c>
      <c r="AA14" s="51">
        <v>0</v>
      </c>
      <c r="AB14" s="51">
        <v>0</v>
      </c>
      <c r="AC14" s="51">
        <v>0</v>
      </c>
      <c r="AD14" s="51">
        <v>0</v>
      </c>
      <c r="AE14" s="52" t="s">
        <v>5</v>
      </c>
      <c r="AF14" s="50">
        <v>9224</v>
      </c>
      <c r="AG14" s="51">
        <v>10817.74</v>
      </c>
      <c r="AH14" s="51">
        <v>12168.62</v>
      </c>
      <c r="AI14" s="51">
        <v>12997.56</v>
      </c>
      <c r="AJ14" s="51">
        <v>13792</v>
      </c>
      <c r="AK14" s="52">
        <v>0</v>
      </c>
      <c r="AL14" s="50">
        <v>7755</v>
      </c>
      <c r="AM14" s="51">
        <v>5600.28</v>
      </c>
      <c r="AN14" s="51">
        <v>7796.79</v>
      </c>
      <c r="AO14" s="51">
        <v>6370.8</v>
      </c>
      <c r="AP14" s="51">
        <v>3261</v>
      </c>
      <c r="AQ14" s="52">
        <v>2568.0100000000002</v>
      </c>
      <c r="AR14" s="50">
        <v>25678</v>
      </c>
      <c r="AS14" s="51">
        <v>26567.85</v>
      </c>
      <c r="AT14" s="51">
        <v>29441.119999999999</v>
      </c>
      <c r="AU14" s="51">
        <v>35924.33</v>
      </c>
      <c r="AV14" s="51">
        <v>39934</v>
      </c>
      <c r="AW14" s="52">
        <v>23571.74</v>
      </c>
      <c r="AX14" s="50">
        <v>2303</v>
      </c>
      <c r="AY14" s="51">
        <v>3077.21</v>
      </c>
      <c r="AZ14" s="51">
        <v>2044.79</v>
      </c>
      <c r="BA14" s="51">
        <v>2252.9865</v>
      </c>
      <c r="BB14" s="51">
        <v>2661</v>
      </c>
      <c r="BC14" s="52">
        <v>1578.67</v>
      </c>
      <c r="BD14" s="50">
        <v>6703</v>
      </c>
      <c r="BE14" s="51">
        <v>16512.23</v>
      </c>
      <c r="BF14" s="51">
        <v>19621.02</v>
      </c>
      <c r="BG14" s="51">
        <v>18100.98</v>
      </c>
      <c r="BH14" s="51">
        <v>10300</v>
      </c>
      <c r="BI14" s="52">
        <v>5244.06</v>
      </c>
      <c r="BJ14" s="50" t="s">
        <v>5</v>
      </c>
      <c r="BK14" s="51">
        <v>0</v>
      </c>
      <c r="BL14" s="51">
        <v>0</v>
      </c>
      <c r="BM14" s="51">
        <v>0</v>
      </c>
      <c r="BN14" s="51">
        <v>0</v>
      </c>
      <c r="BO14" s="52">
        <v>0</v>
      </c>
      <c r="BP14" s="50">
        <v>42439</v>
      </c>
      <c r="BQ14" s="51">
        <v>51757.57</v>
      </c>
      <c r="BR14" s="51">
        <v>58903.72</v>
      </c>
      <c r="BS14" s="51">
        <v>62649.0965</v>
      </c>
      <c r="BT14" s="51">
        <v>56156</v>
      </c>
      <c r="BU14" s="52">
        <v>32962.480000000003</v>
      </c>
      <c r="BV14" s="50">
        <v>2638</v>
      </c>
      <c r="BW14" s="51">
        <v>2879</v>
      </c>
      <c r="BX14" s="51">
        <v>3178.33</v>
      </c>
      <c r="BY14" s="51">
        <v>3644.0729999999999</v>
      </c>
      <c r="BZ14" s="51">
        <v>3620</v>
      </c>
      <c r="CA14" s="52">
        <v>2391.4924799999999</v>
      </c>
      <c r="CB14" s="50">
        <v>39801</v>
      </c>
      <c r="CC14" s="51">
        <v>48878.57</v>
      </c>
      <c r="CD14" s="51">
        <v>55725.39</v>
      </c>
      <c r="CE14" s="51">
        <v>59005.023500000003</v>
      </c>
      <c r="CF14" s="51">
        <v>52536</v>
      </c>
      <c r="CG14" s="52">
        <v>30570.987520000002</v>
      </c>
      <c r="CH14" s="50">
        <v>54241.1</v>
      </c>
      <c r="CI14" s="51">
        <v>59677.440000000002</v>
      </c>
      <c r="CJ14" s="51">
        <v>64011.3</v>
      </c>
      <c r="CK14" s="51">
        <v>70421</v>
      </c>
      <c r="CL14" s="51">
        <v>68439.149999999994</v>
      </c>
      <c r="CM14" s="52">
        <v>30891.11</v>
      </c>
      <c r="CN14" s="93">
        <v>928.2</v>
      </c>
      <c r="CO14" s="89">
        <v>1013.74</v>
      </c>
      <c r="CP14" s="89">
        <v>1065.46</v>
      </c>
      <c r="CQ14" s="89">
        <v>1048.6165881861984</v>
      </c>
      <c r="CR14" s="91">
        <v>1029.7</v>
      </c>
      <c r="CS14" s="50" t="s">
        <v>5</v>
      </c>
      <c r="CT14" s="51" t="s">
        <v>5</v>
      </c>
      <c r="CU14" s="51" t="s">
        <v>5</v>
      </c>
      <c r="CV14" s="89">
        <v>107.90703134170678</v>
      </c>
      <c r="CW14" s="91">
        <v>105.2</v>
      </c>
      <c r="CX14" s="89">
        <v>928.2</v>
      </c>
      <c r="CY14" s="89">
        <v>1013.74</v>
      </c>
      <c r="CZ14" s="89">
        <v>1065.46</v>
      </c>
      <c r="DA14" s="89">
        <v>1156.5236195279053</v>
      </c>
      <c r="DB14" s="89">
        <v>1134.9000000000001</v>
      </c>
      <c r="DC14" s="89">
        <v>1196.1208792029438</v>
      </c>
    </row>
    <row r="15" spans="1:107">
      <c r="A15" s="43" t="s">
        <v>33</v>
      </c>
      <c r="B15" s="47" t="s">
        <v>5</v>
      </c>
      <c r="C15" s="48">
        <v>0</v>
      </c>
      <c r="D15" s="48">
        <v>0</v>
      </c>
      <c r="E15" s="48">
        <v>0</v>
      </c>
      <c r="F15" s="48">
        <v>0</v>
      </c>
      <c r="G15" s="49" t="s">
        <v>5</v>
      </c>
      <c r="H15" s="47" t="s">
        <v>5</v>
      </c>
      <c r="I15" s="48">
        <v>0</v>
      </c>
      <c r="J15" s="48">
        <v>0</v>
      </c>
      <c r="K15" s="48">
        <v>0</v>
      </c>
      <c r="L15" s="48">
        <v>0</v>
      </c>
      <c r="M15" s="49" t="s">
        <v>5</v>
      </c>
      <c r="N15" s="47">
        <v>61</v>
      </c>
      <c r="O15" s="48">
        <v>83.3</v>
      </c>
      <c r="P15" s="48">
        <v>94.74</v>
      </c>
      <c r="Q15" s="48">
        <v>95.135000000000005</v>
      </c>
      <c r="R15" s="48">
        <v>120</v>
      </c>
      <c r="S15" s="49" t="s">
        <v>5</v>
      </c>
      <c r="T15" s="47" t="s">
        <v>5</v>
      </c>
      <c r="U15" s="48">
        <v>0</v>
      </c>
      <c r="V15" s="48">
        <v>0</v>
      </c>
      <c r="W15" s="48">
        <v>0</v>
      </c>
      <c r="X15" s="48">
        <v>0</v>
      </c>
      <c r="Y15" s="49" t="s">
        <v>5</v>
      </c>
      <c r="Z15" s="47" t="s">
        <v>5</v>
      </c>
      <c r="AA15" s="48">
        <v>0</v>
      </c>
      <c r="AB15" s="48">
        <v>0</v>
      </c>
      <c r="AC15" s="48">
        <v>0</v>
      </c>
      <c r="AD15" s="48">
        <v>0</v>
      </c>
      <c r="AE15" s="49" t="s">
        <v>5</v>
      </c>
      <c r="AF15" s="47">
        <v>61</v>
      </c>
      <c r="AG15" s="48">
        <v>83.3</v>
      </c>
      <c r="AH15" s="48">
        <v>94.74</v>
      </c>
      <c r="AI15" s="48">
        <v>95.135000000000005</v>
      </c>
      <c r="AJ15" s="48">
        <v>120</v>
      </c>
      <c r="AK15" s="49">
        <v>0</v>
      </c>
      <c r="AL15" s="47" t="s">
        <v>5</v>
      </c>
      <c r="AM15" s="48">
        <v>0</v>
      </c>
      <c r="AN15" s="48">
        <v>0</v>
      </c>
      <c r="AO15" s="48">
        <v>0</v>
      </c>
      <c r="AP15" s="48">
        <v>0</v>
      </c>
      <c r="AQ15" s="49">
        <v>0</v>
      </c>
      <c r="AR15" s="47" t="s">
        <v>5</v>
      </c>
      <c r="AS15" s="48">
        <v>0</v>
      </c>
      <c r="AT15" s="48">
        <v>0</v>
      </c>
      <c r="AU15" s="48">
        <v>0</v>
      </c>
      <c r="AV15" s="48">
        <v>0</v>
      </c>
      <c r="AW15" s="49">
        <v>0</v>
      </c>
      <c r="AX15" s="47">
        <v>175</v>
      </c>
      <c r="AY15" s="48">
        <v>233.97</v>
      </c>
      <c r="AZ15" s="48">
        <v>222.98</v>
      </c>
      <c r="BA15" s="48">
        <v>224.45774999999995</v>
      </c>
      <c r="BB15" s="48">
        <v>291</v>
      </c>
      <c r="BC15" s="49">
        <v>290.98</v>
      </c>
      <c r="BD15" s="47" t="s">
        <v>5</v>
      </c>
      <c r="BE15" s="48">
        <v>0</v>
      </c>
      <c r="BF15" s="48">
        <v>0</v>
      </c>
      <c r="BG15" s="48">
        <v>0</v>
      </c>
      <c r="BH15" s="48">
        <v>0</v>
      </c>
      <c r="BI15" s="49">
        <v>0</v>
      </c>
      <c r="BJ15" s="47" t="s">
        <v>5</v>
      </c>
      <c r="BK15" s="48">
        <v>0</v>
      </c>
      <c r="BL15" s="48">
        <v>0</v>
      </c>
      <c r="BM15" s="48">
        <v>0</v>
      </c>
      <c r="BN15" s="48">
        <v>0</v>
      </c>
      <c r="BO15" s="49">
        <v>0</v>
      </c>
      <c r="BP15" s="47">
        <v>175</v>
      </c>
      <c r="BQ15" s="48">
        <v>233.97</v>
      </c>
      <c r="BR15" s="48">
        <v>222.98</v>
      </c>
      <c r="BS15" s="48">
        <v>224.45774999999995</v>
      </c>
      <c r="BT15" s="48">
        <v>291</v>
      </c>
      <c r="BU15" s="49">
        <v>290.98</v>
      </c>
      <c r="BV15" s="47">
        <v>2</v>
      </c>
      <c r="BW15" s="48">
        <v>0</v>
      </c>
      <c r="BX15" s="48">
        <v>1.47</v>
      </c>
      <c r="BY15" s="48">
        <v>1.47</v>
      </c>
      <c r="BZ15" s="48">
        <v>1</v>
      </c>
      <c r="CA15" s="49">
        <v>0</v>
      </c>
      <c r="CB15" s="47">
        <v>173</v>
      </c>
      <c r="CC15" s="48">
        <v>233.97</v>
      </c>
      <c r="CD15" s="48">
        <v>221.51</v>
      </c>
      <c r="CE15" s="48">
        <v>222.98774999999995</v>
      </c>
      <c r="CF15" s="48">
        <v>290</v>
      </c>
      <c r="CG15" s="49">
        <v>290.98</v>
      </c>
      <c r="CH15" s="47">
        <v>271.5</v>
      </c>
      <c r="CI15" s="48">
        <v>311</v>
      </c>
      <c r="CJ15" s="48">
        <v>360</v>
      </c>
      <c r="CK15" s="48">
        <v>436.05</v>
      </c>
      <c r="CL15" s="48">
        <v>470.93</v>
      </c>
      <c r="CM15" s="49">
        <v>301.14</v>
      </c>
      <c r="CN15" s="94">
        <v>447.5</v>
      </c>
      <c r="CO15" s="90">
        <v>503.27</v>
      </c>
      <c r="CP15" s="90">
        <v>582.08000000000004</v>
      </c>
      <c r="CQ15" s="90">
        <v>683.12523051271728</v>
      </c>
      <c r="CR15" s="92">
        <v>718.6</v>
      </c>
      <c r="CS15" s="47" t="s">
        <v>5</v>
      </c>
      <c r="CT15" s="48" t="s">
        <v>5</v>
      </c>
      <c r="CU15" s="48" t="s">
        <v>5</v>
      </c>
      <c r="CV15" s="90">
        <v>0</v>
      </c>
      <c r="CW15" s="92">
        <v>0</v>
      </c>
      <c r="CX15" s="90">
        <v>447.5</v>
      </c>
      <c r="CY15" s="90">
        <v>503.27</v>
      </c>
      <c r="CZ15" s="90">
        <v>582.08000000000004</v>
      </c>
      <c r="DA15" s="90">
        <v>683.12523051271728</v>
      </c>
      <c r="DB15" s="90">
        <v>718.6</v>
      </c>
      <c r="DC15" s="90">
        <v>502.73499163211272</v>
      </c>
    </row>
    <row r="16" spans="1:107">
      <c r="A16" s="43" t="s">
        <v>34</v>
      </c>
      <c r="B16" s="50">
        <v>100</v>
      </c>
      <c r="C16" s="51">
        <v>100</v>
      </c>
      <c r="D16" s="51">
        <v>100</v>
      </c>
      <c r="E16" s="51">
        <v>100</v>
      </c>
      <c r="F16" s="51">
        <v>100</v>
      </c>
      <c r="G16" s="52" t="s">
        <v>5</v>
      </c>
      <c r="H16" s="50">
        <v>60</v>
      </c>
      <c r="I16" s="51">
        <v>60</v>
      </c>
      <c r="J16" s="51">
        <v>60</v>
      </c>
      <c r="K16" s="51">
        <v>60</v>
      </c>
      <c r="L16" s="51">
        <v>60</v>
      </c>
      <c r="M16" s="52" t="s">
        <v>5</v>
      </c>
      <c r="N16" s="50">
        <v>48</v>
      </c>
      <c r="O16" s="51">
        <v>47.8</v>
      </c>
      <c r="P16" s="51">
        <v>47.8</v>
      </c>
      <c r="Q16" s="51">
        <v>51.8</v>
      </c>
      <c r="R16" s="51">
        <v>52</v>
      </c>
      <c r="S16" s="52" t="s">
        <v>5</v>
      </c>
      <c r="T16" s="50">
        <v>264</v>
      </c>
      <c r="U16" s="51">
        <v>263.5</v>
      </c>
      <c r="V16" s="51">
        <v>263.5</v>
      </c>
      <c r="W16" s="51">
        <v>300.7</v>
      </c>
      <c r="X16" s="51">
        <v>301</v>
      </c>
      <c r="Y16" s="52" t="s">
        <v>5</v>
      </c>
      <c r="Z16" s="50" t="s">
        <v>5</v>
      </c>
      <c r="AA16" s="51">
        <v>0</v>
      </c>
      <c r="AB16" s="51">
        <v>0</v>
      </c>
      <c r="AC16" s="51">
        <v>0</v>
      </c>
      <c r="AD16" s="51">
        <v>0</v>
      </c>
      <c r="AE16" s="52" t="s">
        <v>5</v>
      </c>
      <c r="AF16" s="50">
        <v>472</v>
      </c>
      <c r="AG16" s="51">
        <v>471.3</v>
      </c>
      <c r="AH16" s="51">
        <v>471.3</v>
      </c>
      <c r="AI16" s="51">
        <v>512.5</v>
      </c>
      <c r="AJ16" s="51">
        <v>513</v>
      </c>
      <c r="AK16" s="52">
        <v>0</v>
      </c>
      <c r="AL16" s="50">
        <v>416</v>
      </c>
      <c r="AM16" s="51">
        <v>400.37</v>
      </c>
      <c r="AN16" s="51">
        <v>406.78</v>
      </c>
      <c r="AO16" s="51">
        <v>460.94</v>
      </c>
      <c r="AP16" s="51">
        <v>343</v>
      </c>
      <c r="AQ16" s="52">
        <v>422.14</v>
      </c>
      <c r="AR16" s="50" t="s">
        <v>5</v>
      </c>
      <c r="AS16" s="51">
        <v>0</v>
      </c>
      <c r="AT16" s="51">
        <v>0</v>
      </c>
      <c r="AU16" s="51">
        <v>0</v>
      </c>
      <c r="AV16" s="51">
        <v>0</v>
      </c>
      <c r="AW16" s="52">
        <v>0</v>
      </c>
      <c r="AX16" s="50">
        <v>91</v>
      </c>
      <c r="AY16" s="51">
        <v>94.08</v>
      </c>
      <c r="AZ16" s="51">
        <v>75.91</v>
      </c>
      <c r="BA16" s="51">
        <v>87.10799999999999</v>
      </c>
      <c r="BB16" s="51">
        <v>87</v>
      </c>
      <c r="BC16" s="52">
        <v>95.51</v>
      </c>
      <c r="BD16" s="50">
        <v>1351</v>
      </c>
      <c r="BE16" s="51">
        <v>1389.01</v>
      </c>
      <c r="BF16" s="51">
        <v>1381.2</v>
      </c>
      <c r="BG16" s="51">
        <v>1396.21</v>
      </c>
      <c r="BH16" s="51">
        <v>1462</v>
      </c>
      <c r="BI16" s="52">
        <v>1422.88</v>
      </c>
      <c r="BJ16" s="50" t="s">
        <v>5</v>
      </c>
      <c r="BK16" s="51">
        <v>0</v>
      </c>
      <c r="BL16" s="51">
        <v>0</v>
      </c>
      <c r="BM16" s="51">
        <v>0</v>
      </c>
      <c r="BN16" s="51">
        <v>0</v>
      </c>
      <c r="BO16" s="52">
        <v>0</v>
      </c>
      <c r="BP16" s="50">
        <v>1858</v>
      </c>
      <c r="BQ16" s="51">
        <v>1883.46</v>
      </c>
      <c r="BR16" s="51">
        <v>1863.89</v>
      </c>
      <c r="BS16" s="51">
        <v>1944.258</v>
      </c>
      <c r="BT16" s="51">
        <v>1892</v>
      </c>
      <c r="BU16" s="52">
        <v>1940.5300000000002</v>
      </c>
      <c r="BV16" s="50">
        <v>72</v>
      </c>
      <c r="BW16" s="51">
        <v>107</v>
      </c>
      <c r="BX16" s="51">
        <v>63.55</v>
      </c>
      <c r="BY16" s="51">
        <v>66.14</v>
      </c>
      <c r="BZ16" s="51">
        <v>138</v>
      </c>
      <c r="CA16" s="52">
        <v>112.36</v>
      </c>
      <c r="CB16" s="50">
        <v>1786</v>
      </c>
      <c r="CC16" s="51">
        <v>1776.46</v>
      </c>
      <c r="CD16" s="51">
        <v>1800.3400000000001</v>
      </c>
      <c r="CE16" s="51">
        <v>1878.1179999999999</v>
      </c>
      <c r="CF16" s="51">
        <v>1754</v>
      </c>
      <c r="CG16" s="52">
        <v>1828.1700000000003</v>
      </c>
      <c r="CH16" s="50">
        <v>2797.6</v>
      </c>
      <c r="CI16" s="51">
        <v>3257</v>
      </c>
      <c r="CJ16" s="51">
        <v>3460</v>
      </c>
      <c r="CK16" s="51">
        <v>3969.24</v>
      </c>
      <c r="CL16" s="51">
        <v>4205</v>
      </c>
      <c r="CM16" s="52">
        <v>4763</v>
      </c>
      <c r="CN16" s="93">
        <v>199.2</v>
      </c>
      <c r="CO16" s="89">
        <v>209.21</v>
      </c>
      <c r="CP16" s="89">
        <v>222.88</v>
      </c>
      <c r="CQ16" s="89">
        <v>204.70230831936951</v>
      </c>
      <c r="CR16" s="91">
        <v>199.6</v>
      </c>
      <c r="CS16" s="50" t="s">
        <v>5</v>
      </c>
      <c r="CT16" s="51" t="s">
        <v>5</v>
      </c>
      <c r="CU16" s="51" t="s">
        <v>5</v>
      </c>
      <c r="CV16" s="89">
        <v>45.117895420591104</v>
      </c>
      <c r="CW16" s="91">
        <v>40.700000000000003</v>
      </c>
      <c r="CX16" s="89">
        <v>199.2</v>
      </c>
      <c r="CY16" s="89">
        <v>209.21</v>
      </c>
      <c r="CZ16" s="89">
        <v>222.88</v>
      </c>
      <c r="DA16" s="89">
        <v>249.82020373996062</v>
      </c>
      <c r="DB16" s="89">
        <v>240.3</v>
      </c>
      <c r="DC16" s="89">
        <v>280.00977251616666</v>
      </c>
    </row>
    <row r="17" spans="1:107">
      <c r="A17" s="43" t="s">
        <v>35</v>
      </c>
      <c r="B17" s="47" t="s">
        <v>5</v>
      </c>
      <c r="C17" s="48">
        <v>0</v>
      </c>
      <c r="D17" s="48">
        <v>0</v>
      </c>
      <c r="E17" s="48">
        <v>0</v>
      </c>
      <c r="F17" s="48">
        <v>0</v>
      </c>
      <c r="G17" s="49" t="s">
        <v>5</v>
      </c>
      <c r="H17" s="47">
        <v>540</v>
      </c>
      <c r="I17" s="48">
        <v>530</v>
      </c>
      <c r="J17" s="48">
        <v>530</v>
      </c>
      <c r="K17" s="48">
        <v>430</v>
      </c>
      <c r="L17" s="48">
        <v>430</v>
      </c>
      <c r="M17" s="49" t="s">
        <v>5</v>
      </c>
      <c r="N17" s="47">
        <v>50</v>
      </c>
      <c r="O17" s="48">
        <v>54.6</v>
      </c>
      <c r="P17" s="48">
        <v>67.8</v>
      </c>
      <c r="Q17" s="48">
        <v>79.8</v>
      </c>
      <c r="R17" s="48">
        <v>114</v>
      </c>
      <c r="S17" s="49" t="s">
        <v>5</v>
      </c>
      <c r="T17" s="47" t="s">
        <v>5</v>
      </c>
      <c r="U17" s="48">
        <v>0</v>
      </c>
      <c r="V17" s="48">
        <v>0</v>
      </c>
      <c r="W17" s="48">
        <v>0</v>
      </c>
      <c r="X17" s="48">
        <v>0</v>
      </c>
      <c r="Y17" s="49" t="s">
        <v>5</v>
      </c>
      <c r="Z17" s="47" t="s">
        <v>5</v>
      </c>
      <c r="AA17" s="48">
        <v>0</v>
      </c>
      <c r="AB17" s="48">
        <v>0</v>
      </c>
      <c r="AC17" s="48">
        <v>0</v>
      </c>
      <c r="AD17" s="48">
        <v>0</v>
      </c>
      <c r="AE17" s="49" t="s">
        <v>5</v>
      </c>
      <c r="AF17" s="47">
        <v>590</v>
      </c>
      <c r="AG17" s="48">
        <v>584.6</v>
      </c>
      <c r="AH17" s="48">
        <v>597.79999999999995</v>
      </c>
      <c r="AI17" s="48">
        <v>509.8</v>
      </c>
      <c r="AJ17" s="48">
        <v>544</v>
      </c>
      <c r="AK17" s="49">
        <v>0</v>
      </c>
      <c r="AL17" s="47" t="s">
        <v>5</v>
      </c>
      <c r="AM17" s="48">
        <v>0</v>
      </c>
      <c r="AN17" s="48">
        <v>0</v>
      </c>
      <c r="AO17" s="48">
        <v>0</v>
      </c>
      <c r="AP17" s="48">
        <v>0</v>
      </c>
      <c r="AQ17" s="49">
        <v>0</v>
      </c>
      <c r="AR17" s="47">
        <v>329</v>
      </c>
      <c r="AS17" s="48">
        <v>725.29</v>
      </c>
      <c r="AT17" s="48">
        <v>540.01</v>
      </c>
      <c r="AU17" s="48">
        <v>374.12</v>
      </c>
      <c r="AV17" s="48">
        <v>0</v>
      </c>
      <c r="AW17" s="49">
        <v>0</v>
      </c>
      <c r="AX17" s="47">
        <v>170</v>
      </c>
      <c r="AY17" s="48">
        <v>189.48</v>
      </c>
      <c r="AZ17" s="48">
        <v>191.74</v>
      </c>
      <c r="BA17" s="48">
        <v>226.54</v>
      </c>
      <c r="BB17" s="48">
        <v>328</v>
      </c>
      <c r="BC17" s="49">
        <v>328.22</v>
      </c>
      <c r="BD17" s="47" t="s">
        <v>5</v>
      </c>
      <c r="BE17" s="48">
        <v>0</v>
      </c>
      <c r="BF17" s="48">
        <v>0</v>
      </c>
      <c r="BG17" s="48">
        <v>0</v>
      </c>
      <c r="BH17" s="48">
        <v>0</v>
      </c>
      <c r="BI17" s="49">
        <v>0</v>
      </c>
      <c r="BJ17" s="47" t="s">
        <v>5</v>
      </c>
      <c r="BK17" s="48">
        <v>0</v>
      </c>
      <c r="BL17" s="48">
        <v>0</v>
      </c>
      <c r="BM17" s="48">
        <v>0</v>
      </c>
      <c r="BN17" s="48">
        <v>0</v>
      </c>
      <c r="BO17" s="49">
        <v>0</v>
      </c>
      <c r="BP17" s="47">
        <v>499</v>
      </c>
      <c r="BQ17" s="48">
        <v>914.77</v>
      </c>
      <c r="BR17" s="48">
        <v>731.75</v>
      </c>
      <c r="BS17" s="48">
        <v>600.66</v>
      </c>
      <c r="BT17" s="48">
        <v>328</v>
      </c>
      <c r="BU17" s="49">
        <v>328.22</v>
      </c>
      <c r="BV17" s="47">
        <v>10</v>
      </c>
      <c r="BW17" s="48">
        <v>39</v>
      </c>
      <c r="BX17" s="48">
        <v>38.25</v>
      </c>
      <c r="BY17" s="48">
        <v>26.65</v>
      </c>
      <c r="BZ17" s="48">
        <v>37</v>
      </c>
      <c r="CA17" s="49">
        <v>0</v>
      </c>
      <c r="CB17" s="47">
        <v>489</v>
      </c>
      <c r="CC17" s="48">
        <v>875.77</v>
      </c>
      <c r="CD17" s="48">
        <v>693.5</v>
      </c>
      <c r="CE17" s="48">
        <v>574.01</v>
      </c>
      <c r="CF17" s="48">
        <v>291</v>
      </c>
      <c r="CG17" s="49">
        <v>328.22</v>
      </c>
      <c r="CH17" s="47">
        <v>4984.0600000000004</v>
      </c>
      <c r="CI17" s="48">
        <v>6067.22</v>
      </c>
      <c r="CJ17" s="48">
        <v>5582.89</v>
      </c>
      <c r="CK17" s="48">
        <v>6183.92</v>
      </c>
      <c r="CL17" s="48">
        <v>6720.6</v>
      </c>
      <c r="CM17" s="49">
        <v>7043</v>
      </c>
      <c r="CN17" s="94">
        <v>107.1</v>
      </c>
      <c r="CO17" s="90">
        <v>117.48</v>
      </c>
      <c r="CP17" s="90">
        <v>126.75</v>
      </c>
      <c r="CQ17" s="90">
        <v>131.66829847522558</v>
      </c>
      <c r="CR17" s="92">
        <v>141.80000000000001</v>
      </c>
      <c r="CS17" s="47" t="s">
        <v>5</v>
      </c>
      <c r="CT17" s="48" t="s">
        <v>5</v>
      </c>
      <c r="CU17" s="48" t="s">
        <v>5</v>
      </c>
      <c r="CV17" s="90">
        <v>1.9378680203045684</v>
      </c>
      <c r="CW17" s="92">
        <v>3.6</v>
      </c>
      <c r="CX17" s="90">
        <v>107.1</v>
      </c>
      <c r="CY17" s="90">
        <v>117.48</v>
      </c>
      <c r="CZ17" s="90">
        <v>126.75</v>
      </c>
      <c r="DA17" s="90">
        <v>133.60616649553015</v>
      </c>
      <c r="DB17" s="90">
        <v>145.4</v>
      </c>
      <c r="DC17" s="90">
        <v>159.85294099953509</v>
      </c>
    </row>
    <row r="18" spans="1:107">
      <c r="A18" s="43" t="s">
        <v>36</v>
      </c>
      <c r="B18" s="50">
        <v>120</v>
      </c>
      <c r="C18" s="51">
        <v>120</v>
      </c>
      <c r="D18" s="51">
        <v>120</v>
      </c>
      <c r="E18" s="51">
        <v>120</v>
      </c>
      <c r="F18" s="51">
        <v>120</v>
      </c>
      <c r="G18" s="52" t="s">
        <v>5</v>
      </c>
      <c r="H18" s="50">
        <v>2780</v>
      </c>
      <c r="I18" s="51">
        <v>3380</v>
      </c>
      <c r="J18" s="51">
        <v>3380</v>
      </c>
      <c r="K18" s="51">
        <v>3613</v>
      </c>
      <c r="L18" s="51">
        <v>4298</v>
      </c>
      <c r="M18" s="52" t="s">
        <v>5</v>
      </c>
      <c r="N18" s="50">
        <v>174</v>
      </c>
      <c r="O18" s="51">
        <v>218.95</v>
      </c>
      <c r="P18" s="51">
        <v>250.95</v>
      </c>
      <c r="Q18" s="51">
        <v>274.14999999999998</v>
      </c>
      <c r="R18" s="51">
        <v>306</v>
      </c>
      <c r="S18" s="52" t="s">
        <v>5</v>
      </c>
      <c r="T18" s="50" t="s">
        <v>5</v>
      </c>
      <c r="U18" s="51">
        <v>0</v>
      </c>
      <c r="V18" s="51">
        <v>0</v>
      </c>
      <c r="W18" s="51">
        <v>0</v>
      </c>
      <c r="X18" s="51">
        <v>0</v>
      </c>
      <c r="Y18" s="52" t="s">
        <v>5</v>
      </c>
      <c r="Z18" s="50" t="s">
        <v>5</v>
      </c>
      <c r="AA18" s="51">
        <v>0</v>
      </c>
      <c r="AB18" s="51">
        <v>0</v>
      </c>
      <c r="AC18" s="51">
        <v>0</v>
      </c>
      <c r="AD18" s="51">
        <v>0</v>
      </c>
      <c r="AE18" s="52" t="s">
        <v>5</v>
      </c>
      <c r="AF18" s="50">
        <v>3074</v>
      </c>
      <c r="AG18" s="51">
        <v>3718.95</v>
      </c>
      <c r="AH18" s="51">
        <v>3750.95</v>
      </c>
      <c r="AI18" s="51">
        <v>4007.15</v>
      </c>
      <c r="AJ18" s="51">
        <v>4724</v>
      </c>
      <c r="AK18" s="52">
        <v>0</v>
      </c>
      <c r="AL18" s="50">
        <v>262</v>
      </c>
      <c r="AM18" s="51">
        <v>255.05</v>
      </c>
      <c r="AN18" s="51">
        <v>125.21</v>
      </c>
      <c r="AO18" s="51">
        <v>314.11</v>
      </c>
      <c r="AP18" s="51">
        <v>301</v>
      </c>
      <c r="AQ18" s="52">
        <v>251.51</v>
      </c>
      <c r="AR18" s="50">
        <v>19579</v>
      </c>
      <c r="AS18" s="51">
        <v>22968.75</v>
      </c>
      <c r="AT18" s="51">
        <v>26179.35</v>
      </c>
      <c r="AU18" s="51">
        <v>25495.4</v>
      </c>
      <c r="AV18" s="51">
        <v>24771</v>
      </c>
      <c r="AW18" s="52">
        <v>27228.86</v>
      </c>
      <c r="AX18" s="50">
        <v>723</v>
      </c>
      <c r="AY18" s="51">
        <v>1294.24</v>
      </c>
      <c r="AZ18" s="51">
        <v>749.04</v>
      </c>
      <c r="BA18" s="51">
        <v>813.4</v>
      </c>
      <c r="BB18" s="51">
        <v>902</v>
      </c>
      <c r="BC18" s="52">
        <v>952.73</v>
      </c>
      <c r="BD18" s="50" t="s">
        <v>5</v>
      </c>
      <c r="BE18" s="51">
        <v>0</v>
      </c>
      <c r="BF18" s="51">
        <v>0</v>
      </c>
      <c r="BG18" s="51">
        <v>0</v>
      </c>
      <c r="BH18" s="51">
        <v>0</v>
      </c>
      <c r="BI18" s="52">
        <v>0</v>
      </c>
      <c r="BJ18" s="50" t="s">
        <v>5</v>
      </c>
      <c r="BK18" s="51">
        <v>0</v>
      </c>
      <c r="BL18" s="51">
        <v>0</v>
      </c>
      <c r="BM18" s="51">
        <v>0</v>
      </c>
      <c r="BN18" s="51">
        <v>0</v>
      </c>
      <c r="BO18" s="52">
        <v>0</v>
      </c>
      <c r="BP18" s="50">
        <v>20564</v>
      </c>
      <c r="BQ18" s="51">
        <v>24518.04</v>
      </c>
      <c r="BR18" s="51">
        <v>27053.599999999999</v>
      </c>
      <c r="BS18" s="51">
        <v>26622.91</v>
      </c>
      <c r="BT18" s="51">
        <v>25974</v>
      </c>
      <c r="BU18" s="52">
        <v>28433.1</v>
      </c>
      <c r="BV18" s="50">
        <v>1157</v>
      </c>
      <c r="BW18" s="51">
        <v>1793</v>
      </c>
      <c r="BX18" s="51">
        <v>2217.7600000000002</v>
      </c>
      <c r="BY18" s="51">
        <v>2288.0300000000002</v>
      </c>
      <c r="BZ18" s="51">
        <v>2475</v>
      </c>
      <c r="CA18" s="52">
        <v>2621.6800000000003</v>
      </c>
      <c r="CB18" s="50">
        <v>19407</v>
      </c>
      <c r="CC18" s="51">
        <v>22725.040000000001</v>
      </c>
      <c r="CD18" s="51">
        <v>24835.839999999997</v>
      </c>
      <c r="CE18" s="51">
        <v>24334.880000000001</v>
      </c>
      <c r="CF18" s="51">
        <v>23499</v>
      </c>
      <c r="CG18" s="52">
        <v>25811.42</v>
      </c>
      <c r="CH18" s="50">
        <v>12021.45</v>
      </c>
      <c r="CI18" s="51">
        <v>11311.42</v>
      </c>
      <c r="CJ18" s="51">
        <v>12205</v>
      </c>
      <c r="CK18" s="51">
        <v>13178.37</v>
      </c>
      <c r="CL18" s="51">
        <v>14115.15</v>
      </c>
      <c r="CM18" s="52">
        <v>14791.14</v>
      </c>
      <c r="CN18" s="93">
        <v>1417.6</v>
      </c>
      <c r="CO18" s="89">
        <v>921.14</v>
      </c>
      <c r="CP18" s="89">
        <v>1117.53</v>
      </c>
      <c r="CQ18" s="89">
        <v>643.52836568388977</v>
      </c>
      <c r="CR18" s="91">
        <v>777.9</v>
      </c>
      <c r="CS18" s="50" t="s">
        <v>5</v>
      </c>
      <c r="CT18" s="51" t="s">
        <v>5</v>
      </c>
      <c r="CU18" s="51" t="s">
        <v>5</v>
      </c>
      <c r="CV18" s="89">
        <v>676.02862985685078</v>
      </c>
      <c r="CW18" s="91">
        <v>717.5</v>
      </c>
      <c r="CX18" s="89">
        <v>1417.6</v>
      </c>
      <c r="CY18" s="89">
        <v>921.14</v>
      </c>
      <c r="CZ18" s="89">
        <v>1117.53</v>
      </c>
      <c r="DA18" s="89">
        <v>1319.5569955407404</v>
      </c>
      <c r="DB18" s="89">
        <v>1495.4</v>
      </c>
      <c r="DC18" s="89">
        <v>1600.9847142514975</v>
      </c>
    </row>
    <row r="19" spans="1:107">
      <c r="A19" s="43" t="s">
        <v>37</v>
      </c>
      <c r="B19" s="47" t="s">
        <v>5</v>
      </c>
      <c r="C19" s="48">
        <v>0</v>
      </c>
      <c r="D19" s="48">
        <v>0</v>
      </c>
      <c r="E19" s="48">
        <v>0</v>
      </c>
      <c r="F19" s="48">
        <v>0</v>
      </c>
      <c r="G19" s="49" t="s">
        <v>5</v>
      </c>
      <c r="H19" s="47" t="s">
        <v>5</v>
      </c>
      <c r="I19" s="48">
        <v>0</v>
      </c>
      <c r="J19" s="48">
        <v>0</v>
      </c>
      <c r="K19" s="48">
        <v>0</v>
      </c>
      <c r="L19" s="48">
        <v>0</v>
      </c>
      <c r="M19" s="49" t="s">
        <v>5</v>
      </c>
      <c r="N19" s="47">
        <v>30</v>
      </c>
      <c r="O19" s="48">
        <v>30.05</v>
      </c>
      <c r="P19" s="48">
        <v>30.05</v>
      </c>
      <c r="Q19" s="48">
        <v>30.05</v>
      </c>
      <c r="R19" s="48">
        <v>30</v>
      </c>
      <c r="S19" s="49" t="s">
        <v>5</v>
      </c>
      <c r="T19" s="47">
        <v>48</v>
      </c>
      <c r="U19" s="48">
        <v>48</v>
      </c>
      <c r="V19" s="48">
        <v>48</v>
      </c>
      <c r="W19" s="48">
        <v>48</v>
      </c>
      <c r="X19" s="48">
        <v>48</v>
      </c>
      <c r="Y19" s="49" t="s">
        <v>5</v>
      </c>
      <c r="Z19" s="47" t="s">
        <v>5</v>
      </c>
      <c r="AA19" s="48">
        <v>0</v>
      </c>
      <c r="AB19" s="48">
        <v>0</v>
      </c>
      <c r="AC19" s="48">
        <v>0</v>
      </c>
      <c r="AD19" s="48">
        <v>0</v>
      </c>
      <c r="AE19" s="49" t="s">
        <v>5</v>
      </c>
      <c r="AF19" s="47">
        <v>78</v>
      </c>
      <c r="AG19" s="48">
        <v>78.05</v>
      </c>
      <c r="AH19" s="48">
        <v>78.05</v>
      </c>
      <c r="AI19" s="48">
        <v>78.05</v>
      </c>
      <c r="AJ19" s="48">
        <v>78</v>
      </c>
      <c r="AK19" s="49">
        <v>0</v>
      </c>
      <c r="AL19" s="47" t="s">
        <v>5</v>
      </c>
      <c r="AM19" s="48">
        <v>0</v>
      </c>
      <c r="AN19" s="48">
        <v>0</v>
      </c>
      <c r="AO19" s="48">
        <v>0</v>
      </c>
      <c r="AP19" s="48">
        <v>0</v>
      </c>
      <c r="AQ19" s="49">
        <v>0</v>
      </c>
      <c r="AR19" s="47" t="s">
        <v>5</v>
      </c>
      <c r="AS19" s="48">
        <v>0</v>
      </c>
      <c r="AT19" s="48">
        <v>0</v>
      </c>
      <c r="AU19" s="48">
        <v>0</v>
      </c>
      <c r="AV19" s="48">
        <v>0</v>
      </c>
      <c r="AW19" s="49">
        <v>0</v>
      </c>
      <c r="AX19" s="47">
        <v>83</v>
      </c>
      <c r="AY19" s="48">
        <v>77.56</v>
      </c>
      <c r="AZ19" s="48">
        <v>52.64</v>
      </c>
      <c r="BA19" s="48">
        <v>52.64</v>
      </c>
      <c r="BB19" s="48">
        <v>53</v>
      </c>
      <c r="BC19" s="49">
        <v>0.14000000000000001</v>
      </c>
      <c r="BD19" s="47">
        <v>335</v>
      </c>
      <c r="BE19" s="48">
        <v>320.92</v>
      </c>
      <c r="BF19" s="48">
        <v>292.27999999999997</v>
      </c>
      <c r="BG19" s="48">
        <v>277.08999999999997</v>
      </c>
      <c r="BH19" s="48">
        <v>245</v>
      </c>
      <c r="BI19" s="49">
        <v>241.32</v>
      </c>
      <c r="BJ19" s="47" t="s">
        <v>5</v>
      </c>
      <c r="BK19" s="48">
        <v>0</v>
      </c>
      <c r="BL19" s="48">
        <v>0</v>
      </c>
      <c r="BM19" s="48">
        <v>0</v>
      </c>
      <c r="BN19" s="48">
        <v>0</v>
      </c>
      <c r="BO19" s="49">
        <v>0</v>
      </c>
      <c r="BP19" s="47">
        <v>418</v>
      </c>
      <c r="BQ19" s="48">
        <v>398.48</v>
      </c>
      <c r="BR19" s="48">
        <v>344.92</v>
      </c>
      <c r="BS19" s="48">
        <v>329.73</v>
      </c>
      <c r="BT19" s="48">
        <v>298</v>
      </c>
      <c r="BU19" s="49">
        <v>241.45999999999998</v>
      </c>
      <c r="BV19" s="47">
        <v>9</v>
      </c>
      <c r="BW19" s="48">
        <v>8</v>
      </c>
      <c r="BX19" s="48">
        <v>15.32</v>
      </c>
      <c r="BY19" s="48">
        <v>7.79</v>
      </c>
      <c r="BZ19" s="48">
        <v>7</v>
      </c>
      <c r="CA19" s="49">
        <v>7.21</v>
      </c>
      <c r="CB19" s="47">
        <v>409</v>
      </c>
      <c r="CC19" s="48">
        <v>390.48</v>
      </c>
      <c r="CD19" s="48">
        <v>329.6</v>
      </c>
      <c r="CE19" s="48">
        <v>321.94</v>
      </c>
      <c r="CF19" s="48">
        <v>291</v>
      </c>
      <c r="CG19" s="49">
        <v>234.24999999999997</v>
      </c>
      <c r="CH19" s="47">
        <v>2616.98</v>
      </c>
      <c r="CI19" s="48">
        <v>2657.63</v>
      </c>
      <c r="CJ19" s="48">
        <v>2780.2</v>
      </c>
      <c r="CK19" s="48">
        <v>2973.03</v>
      </c>
      <c r="CL19" s="48">
        <v>2998.21</v>
      </c>
      <c r="CM19" s="49">
        <v>3085.2</v>
      </c>
      <c r="CN19" s="94">
        <v>2259.9</v>
      </c>
      <c r="CO19" s="90">
        <v>2004.77</v>
      </c>
      <c r="CP19" s="90">
        <v>2060.65</v>
      </c>
      <c r="CQ19" s="90">
        <v>1979.1773823272272</v>
      </c>
      <c r="CR19" s="92">
        <v>1998.4</v>
      </c>
      <c r="CS19" s="47" t="s">
        <v>5</v>
      </c>
      <c r="CT19" s="48" t="s">
        <v>5</v>
      </c>
      <c r="CU19" s="48" t="s">
        <v>5</v>
      </c>
      <c r="CV19" s="90">
        <v>46.283333333333331</v>
      </c>
      <c r="CW19" s="92">
        <v>46.5</v>
      </c>
      <c r="CX19" s="90">
        <v>2259.9</v>
      </c>
      <c r="CY19" s="90">
        <v>2004.77</v>
      </c>
      <c r="CZ19" s="90">
        <v>2060.65</v>
      </c>
      <c r="DA19" s="90">
        <v>2025.4607156605605</v>
      </c>
      <c r="DB19" s="90">
        <v>2044.9</v>
      </c>
      <c r="DC19" s="90">
        <v>2197.7337068160164</v>
      </c>
    </row>
    <row r="20" spans="1:107">
      <c r="A20" s="43" t="s">
        <v>38</v>
      </c>
      <c r="B20" s="50">
        <v>772</v>
      </c>
      <c r="C20" s="51">
        <v>772</v>
      </c>
      <c r="D20" s="51">
        <v>772</v>
      </c>
      <c r="E20" s="51">
        <v>772</v>
      </c>
      <c r="F20" s="51">
        <v>772</v>
      </c>
      <c r="G20" s="52" t="s">
        <v>5</v>
      </c>
      <c r="H20" s="50">
        <v>4755</v>
      </c>
      <c r="I20" s="51">
        <v>5500</v>
      </c>
      <c r="J20" s="51">
        <v>6850</v>
      </c>
      <c r="K20" s="51">
        <v>10890</v>
      </c>
      <c r="L20" s="51">
        <v>13090</v>
      </c>
      <c r="M20" s="52" t="s">
        <v>5</v>
      </c>
      <c r="N20" s="50">
        <v>1415</v>
      </c>
      <c r="O20" s="51">
        <v>1673.39</v>
      </c>
      <c r="P20" s="51">
        <v>2017.95</v>
      </c>
      <c r="Q20" s="51">
        <v>3516.12</v>
      </c>
      <c r="R20" s="51">
        <v>3985</v>
      </c>
      <c r="S20" s="52" t="s">
        <v>5</v>
      </c>
      <c r="T20" s="50">
        <v>2331</v>
      </c>
      <c r="U20" s="51">
        <v>3470.22</v>
      </c>
      <c r="V20" s="51">
        <v>3470.22</v>
      </c>
      <c r="W20" s="51">
        <v>3821.22</v>
      </c>
      <c r="X20" s="51">
        <v>4555</v>
      </c>
      <c r="Y20" s="52" t="s">
        <v>5</v>
      </c>
      <c r="Z20" s="50" t="s">
        <v>5</v>
      </c>
      <c r="AA20" s="51">
        <v>0</v>
      </c>
      <c r="AB20" s="51">
        <v>0</v>
      </c>
      <c r="AC20" s="51">
        <v>0</v>
      </c>
      <c r="AD20" s="51">
        <v>0</v>
      </c>
      <c r="AE20" s="52" t="s">
        <v>5</v>
      </c>
      <c r="AF20" s="50">
        <v>9273</v>
      </c>
      <c r="AG20" s="51">
        <v>11415.61</v>
      </c>
      <c r="AH20" s="51">
        <v>13110.17</v>
      </c>
      <c r="AI20" s="51">
        <v>18999.34</v>
      </c>
      <c r="AJ20" s="51">
        <v>22402</v>
      </c>
      <c r="AK20" s="52">
        <v>0</v>
      </c>
      <c r="AL20" s="50">
        <v>921</v>
      </c>
      <c r="AM20" s="51">
        <v>838.49</v>
      </c>
      <c r="AN20" s="51">
        <v>1149.73</v>
      </c>
      <c r="AO20" s="51">
        <v>1406.31</v>
      </c>
      <c r="AP20" s="51">
        <v>1472</v>
      </c>
      <c r="AQ20" s="52">
        <v>2165.15</v>
      </c>
      <c r="AR20" s="50">
        <v>32010</v>
      </c>
      <c r="AS20" s="51">
        <v>32829.06</v>
      </c>
      <c r="AT20" s="51">
        <v>37699.69</v>
      </c>
      <c r="AU20" s="51">
        <v>45154.16</v>
      </c>
      <c r="AV20" s="51">
        <v>67182</v>
      </c>
      <c r="AW20" s="52">
        <v>67626.23</v>
      </c>
      <c r="AX20" s="50">
        <v>2009</v>
      </c>
      <c r="AY20" s="51">
        <v>2853</v>
      </c>
      <c r="AZ20" s="51">
        <v>3613.8</v>
      </c>
      <c r="BA20" s="51">
        <v>6307.4670000000006</v>
      </c>
      <c r="BB20" s="51">
        <v>7150</v>
      </c>
      <c r="BC20" s="52">
        <v>7996.82</v>
      </c>
      <c r="BD20" s="50">
        <v>11894</v>
      </c>
      <c r="BE20" s="51">
        <v>19215.52</v>
      </c>
      <c r="BF20" s="51">
        <v>19963.88</v>
      </c>
      <c r="BG20" s="51">
        <v>16960.25</v>
      </c>
      <c r="BH20" s="51">
        <v>9165</v>
      </c>
      <c r="BI20" s="52">
        <v>3440.13</v>
      </c>
      <c r="BJ20" s="50" t="s">
        <v>5</v>
      </c>
      <c r="BK20" s="51">
        <v>0</v>
      </c>
      <c r="BL20" s="51">
        <v>0</v>
      </c>
      <c r="BM20" s="51">
        <v>0</v>
      </c>
      <c r="BN20" s="51">
        <v>0</v>
      </c>
      <c r="BO20" s="52">
        <v>0</v>
      </c>
      <c r="BP20" s="50">
        <v>46834</v>
      </c>
      <c r="BQ20" s="51">
        <v>55736.07</v>
      </c>
      <c r="BR20" s="51">
        <v>62427.1</v>
      </c>
      <c r="BS20" s="51">
        <v>69828.187000000005</v>
      </c>
      <c r="BT20" s="51">
        <v>84969</v>
      </c>
      <c r="BU20" s="52">
        <v>81228.329999999987</v>
      </c>
      <c r="BV20" s="50">
        <v>3292</v>
      </c>
      <c r="BW20" s="51">
        <v>3516</v>
      </c>
      <c r="BX20" s="51">
        <v>4128.95</v>
      </c>
      <c r="BY20" s="51">
        <v>4700.817736</v>
      </c>
      <c r="BZ20" s="51">
        <v>6497</v>
      </c>
      <c r="CA20" s="52">
        <v>6536.6279999999997</v>
      </c>
      <c r="CB20" s="50">
        <v>43542</v>
      </c>
      <c r="CC20" s="51">
        <v>52220.07</v>
      </c>
      <c r="CD20" s="51">
        <v>58298.15</v>
      </c>
      <c r="CE20" s="51">
        <v>65127.369264000008</v>
      </c>
      <c r="CF20" s="51">
        <v>78472</v>
      </c>
      <c r="CG20" s="52">
        <v>74691.70199999999</v>
      </c>
      <c r="CH20" s="50">
        <v>45967.89</v>
      </c>
      <c r="CI20" s="51">
        <v>49777.84</v>
      </c>
      <c r="CJ20" s="51">
        <v>54013.15</v>
      </c>
      <c r="CK20" s="51">
        <v>57654.44</v>
      </c>
      <c r="CL20" s="51">
        <v>63426.81</v>
      </c>
      <c r="CM20" s="52">
        <v>64244.030000000006</v>
      </c>
      <c r="CN20" s="93">
        <v>1457.3</v>
      </c>
      <c r="CO20" s="89">
        <v>1558.58</v>
      </c>
      <c r="CP20" s="89">
        <v>1508.14</v>
      </c>
      <c r="CQ20" s="89">
        <v>1318.0590271130891</v>
      </c>
      <c r="CR20" s="91">
        <v>1406.4</v>
      </c>
      <c r="CS20" s="50" t="s">
        <v>5</v>
      </c>
      <c r="CT20" s="51" t="s">
        <v>5</v>
      </c>
      <c r="CU20" s="51" t="s">
        <v>5</v>
      </c>
      <c r="CV20" s="89">
        <v>345.17047747141902</v>
      </c>
      <c r="CW20" s="91">
        <v>389.9</v>
      </c>
      <c r="CX20" s="89">
        <v>1457.3</v>
      </c>
      <c r="CY20" s="89">
        <v>1558.58</v>
      </c>
      <c r="CZ20" s="89">
        <v>1508.14</v>
      </c>
      <c r="DA20" s="89">
        <v>1663.229504584508</v>
      </c>
      <c r="DB20" s="89">
        <v>1796.3000000000002</v>
      </c>
      <c r="DC20" s="89">
        <v>1972.5615824608769</v>
      </c>
    </row>
    <row r="21" spans="1:107">
      <c r="A21" s="43" t="s">
        <v>39</v>
      </c>
      <c r="B21" s="47">
        <v>884</v>
      </c>
      <c r="C21" s="48">
        <v>884.51</v>
      </c>
      <c r="D21" s="48">
        <v>884.51</v>
      </c>
      <c r="E21" s="48">
        <v>884.51</v>
      </c>
      <c r="F21" s="48">
        <v>885</v>
      </c>
      <c r="G21" s="49" t="s">
        <v>5</v>
      </c>
      <c r="H21" s="47">
        <v>2143</v>
      </c>
      <c r="I21" s="48">
        <v>2615</v>
      </c>
      <c r="J21" s="48">
        <v>3160</v>
      </c>
      <c r="K21" s="48">
        <v>3820</v>
      </c>
      <c r="L21" s="48">
        <v>4880</v>
      </c>
      <c r="M21" s="49" t="s">
        <v>5</v>
      </c>
      <c r="N21" s="47">
        <v>73</v>
      </c>
      <c r="O21" s="48">
        <v>80.42</v>
      </c>
      <c r="P21" s="48">
        <v>109.82</v>
      </c>
      <c r="Q21" s="48">
        <v>126.62</v>
      </c>
      <c r="R21" s="48">
        <v>127</v>
      </c>
      <c r="S21" s="49" t="s">
        <v>5</v>
      </c>
      <c r="T21" s="47" t="s">
        <v>5</v>
      </c>
      <c r="U21" s="48">
        <v>0</v>
      </c>
      <c r="V21" s="48">
        <v>0</v>
      </c>
      <c r="W21" s="48">
        <v>25</v>
      </c>
      <c r="X21" s="48">
        <v>25</v>
      </c>
      <c r="Y21" s="49" t="s">
        <v>5</v>
      </c>
      <c r="Z21" s="47" t="s">
        <v>5</v>
      </c>
      <c r="AA21" s="48">
        <v>0</v>
      </c>
      <c r="AB21" s="48">
        <v>0</v>
      </c>
      <c r="AC21" s="48">
        <v>0</v>
      </c>
      <c r="AD21" s="48">
        <v>0</v>
      </c>
      <c r="AE21" s="49" t="s">
        <v>5</v>
      </c>
      <c r="AF21" s="47">
        <v>3100</v>
      </c>
      <c r="AG21" s="48">
        <v>3579.93</v>
      </c>
      <c r="AH21" s="48">
        <v>4154.33</v>
      </c>
      <c r="AI21" s="48">
        <v>4856.13</v>
      </c>
      <c r="AJ21" s="48">
        <v>5917</v>
      </c>
      <c r="AK21" s="49">
        <v>0</v>
      </c>
      <c r="AL21" s="47">
        <v>3471</v>
      </c>
      <c r="AM21" s="48">
        <v>2957.13</v>
      </c>
      <c r="AN21" s="48">
        <v>3526.5</v>
      </c>
      <c r="AO21" s="48">
        <v>3842.1</v>
      </c>
      <c r="AP21" s="48">
        <v>3334</v>
      </c>
      <c r="AQ21" s="49">
        <v>3745.39</v>
      </c>
      <c r="AR21" s="47">
        <v>13822</v>
      </c>
      <c r="AS21" s="48">
        <v>15056.07</v>
      </c>
      <c r="AT21" s="48">
        <v>15567.88</v>
      </c>
      <c r="AU21" s="48">
        <v>18557.150000000001</v>
      </c>
      <c r="AV21" s="48">
        <v>17933</v>
      </c>
      <c r="AW21" s="49">
        <v>21652.52</v>
      </c>
      <c r="AX21" s="47">
        <v>237</v>
      </c>
      <c r="AY21" s="48">
        <v>280.85000000000002</v>
      </c>
      <c r="AZ21" s="48">
        <v>303.68</v>
      </c>
      <c r="BA21" s="48">
        <v>333.08</v>
      </c>
      <c r="BB21" s="48">
        <v>346</v>
      </c>
      <c r="BC21" s="49">
        <v>350.21</v>
      </c>
      <c r="BD21" s="47" t="s">
        <v>5</v>
      </c>
      <c r="BE21" s="48">
        <v>0</v>
      </c>
      <c r="BF21" s="48">
        <v>0</v>
      </c>
      <c r="BG21" s="48">
        <v>11.045999999999999</v>
      </c>
      <c r="BH21" s="48">
        <v>36</v>
      </c>
      <c r="BI21" s="49">
        <v>64.48</v>
      </c>
      <c r="BJ21" s="47" t="s">
        <v>5</v>
      </c>
      <c r="BK21" s="48">
        <v>0</v>
      </c>
      <c r="BL21" s="48">
        <v>0</v>
      </c>
      <c r="BM21" s="48">
        <v>0</v>
      </c>
      <c r="BN21" s="48">
        <v>0</v>
      </c>
      <c r="BO21" s="49">
        <v>0</v>
      </c>
      <c r="BP21" s="47">
        <v>17530</v>
      </c>
      <c r="BQ21" s="48">
        <v>18294.05</v>
      </c>
      <c r="BR21" s="48">
        <v>19398.060000000001</v>
      </c>
      <c r="BS21" s="48">
        <v>22743.376</v>
      </c>
      <c r="BT21" s="48">
        <v>21649</v>
      </c>
      <c r="BU21" s="49">
        <v>25812.6</v>
      </c>
      <c r="BV21" s="47">
        <v>1384</v>
      </c>
      <c r="BW21" s="48">
        <v>1517</v>
      </c>
      <c r="BX21" s="48">
        <v>1014.98</v>
      </c>
      <c r="BY21" s="48">
        <v>1200.09788</v>
      </c>
      <c r="BZ21" s="48">
        <v>1769</v>
      </c>
      <c r="CA21" s="49">
        <v>1541.4882580000001</v>
      </c>
      <c r="CB21" s="47">
        <v>16146</v>
      </c>
      <c r="CC21" s="48">
        <v>16777.05</v>
      </c>
      <c r="CD21" s="48">
        <v>18383.080000000002</v>
      </c>
      <c r="CE21" s="48">
        <v>21543.278119999999</v>
      </c>
      <c r="CF21" s="48">
        <v>19880</v>
      </c>
      <c r="CG21" s="49">
        <v>24271.111741999997</v>
      </c>
      <c r="CH21" s="47">
        <v>19291.41</v>
      </c>
      <c r="CI21" s="48">
        <v>22809.23</v>
      </c>
      <c r="CJ21" s="48">
        <v>24015.06</v>
      </c>
      <c r="CK21" s="48">
        <v>27614</v>
      </c>
      <c r="CL21" s="48">
        <v>26257.62</v>
      </c>
      <c r="CM21" s="49">
        <v>29082.52</v>
      </c>
      <c r="CN21" s="94">
        <v>1278.9000000000001</v>
      </c>
      <c r="CO21" s="90">
        <v>1491.37</v>
      </c>
      <c r="CP21" s="90">
        <v>1485.07</v>
      </c>
      <c r="CQ21" s="90">
        <v>1586.9508321524568</v>
      </c>
      <c r="CR21" s="92">
        <v>1688.6</v>
      </c>
      <c r="CS21" s="47" t="s">
        <v>5</v>
      </c>
      <c r="CT21" s="48" t="s">
        <v>5</v>
      </c>
      <c r="CU21" s="48" t="s">
        <v>5</v>
      </c>
      <c r="CV21" s="90">
        <v>41.360981308411219</v>
      </c>
      <c r="CW21" s="92">
        <v>33.700000000000003</v>
      </c>
      <c r="CX21" s="90">
        <v>1278.9000000000001</v>
      </c>
      <c r="CY21" s="90">
        <v>1491.37</v>
      </c>
      <c r="CZ21" s="90">
        <v>1485.07</v>
      </c>
      <c r="DA21" s="90">
        <v>1628.3118134608681</v>
      </c>
      <c r="DB21" s="90">
        <v>1722.3</v>
      </c>
      <c r="DC21" s="90">
        <v>1773.0589314121664</v>
      </c>
    </row>
    <row r="22" spans="1:107">
      <c r="A22" s="43" t="s">
        <v>40</v>
      </c>
      <c r="B22" s="50">
        <v>780</v>
      </c>
      <c r="C22" s="51">
        <v>779.6</v>
      </c>
      <c r="D22" s="51">
        <v>971.6</v>
      </c>
      <c r="E22" s="51">
        <v>2071.6</v>
      </c>
      <c r="F22" s="51">
        <v>2142</v>
      </c>
      <c r="G22" s="52" t="s">
        <v>5</v>
      </c>
      <c r="H22" s="50" t="s">
        <v>5</v>
      </c>
      <c r="I22" s="51">
        <v>0</v>
      </c>
      <c r="J22" s="51">
        <v>0</v>
      </c>
      <c r="K22" s="51">
        <v>0</v>
      </c>
      <c r="L22" s="51">
        <v>0</v>
      </c>
      <c r="M22" s="52" t="s">
        <v>5</v>
      </c>
      <c r="N22" s="50">
        <v>185</v>
      </c>
      <c r="O22" s="51">
        <v>275.95</v>
      </c>
      <c r="P22" s="51">
        <v>375.52</v>
      </c>
      <c r="Q22" s="51">
        <v>527.79</v>
      </c>
      <c r="R22" s="51">
        <v>588</v>
      </c>
      <c r="S22" s="52" t="s">
        <v>5</v>
      </c>
      <c r="T22" s="50" t="s">
        <v>5</v>
      </c>
      <c r="U22" s="51">
        <v>0</v>
      </c>
      <c r="V22" s="51">
        <v>0</v>
      </c>
      <c r="W22" s="51">
        <v>0</v>
      </c>
      <c r="X22" s="51">
        <v>0</v>
      </c>
      <c r="Y22" s="52" t="s">
        <v>5</v>
      </c>
      <c r="Z22" s="50" t="s">
        <v>5</v>
      </c>
      <c r="AA22" s="51">
        <v>0</v>
      </c>
      <c r="AB22" s="51">
        <v>0</v>
      </c>
      <c r="AC22" s="51">
        <v>0</v>
      </c>
      <c r="AD22" s="51">
        <v>0</v>
      </c>
      <c r="AE22" s="52" t="s">
        <v>5</v>
      </c>
      <c r="AF22" s="50">
        <v>965</v>
      </c>
      <c r="AG22" s="51">
        <v>1055.55</v>
      </c>
      <c r="AH22" s="51">
        <v>1347.12</v>
      </c>
      <c r="AI22" s="51">
        <v>2599.39</v>
      </c>
      <c r="AJ22" s="51">
        <v>2730</v>
      </c>
      <c r="AK22" s="52">
        <v>0</v>
      </c>
      <c r="AL22" s="50">
        <v>3440</v>
      </c>
      <c r="AM22" s="51">
        <v>3180.63</v>
      </c>
      <c r="AN22" s="51">
        <v>3770.07</v>
      </c>
      <c r="AO22" s="51">
        <v>6727.37</v>
      </c>
      <c r="AP22" s="51">
        <v>8306</v>
      </c>
      <c r="AQ22" s="52">
        <v>9244.9500000000007</v>
      </c>
      <c r="AR22" s="50" t="s">
        <v>5</v>
      </c>
      <c r="AS22" s="51">
        <v>0</v>
      </c>
      <c r="AT22" s="51">
        <v>0</v>
      </c>
      <c r="AU22" s="51">
        <v>0</v>
      </c>
      <c r="AV22" s="51">
        <v>0</v>
      </c>
      <c r="AW22" s="52">
        <v>0</v>
      </c>
      <c r="AX22" s="50">
        <v>625</v>
      </c>
      <c r="AY22" s="51">
        <v>957.17</v>
      </c>
      <c r="AZ22" s="51">
        <v>1051.0899999999999</v>
      </c>
      <c r="BA22" s="51">
        <v>1477.578</v>
      </c>
      <c r="BB22" s="51">
        <v>1646</v>
      </c>
      <c r="BC22" s="52">
        <v>1788.93</v>
      </c>
      <c r="BD22" s="50" t="s">
        <v>5</v>
      </c>
      <c r="BE22" s="51">
        <v>0</v>
      </c>
      <c r="BF22" s="51">
        <v>0</v>
      </c>
      <c r="BG22" s="51">
        <v>0</v>
      </c>
      <c r="BH22" s="51">
        <v>0</v>
      </c>
      <c r="BI22" s="52">
        <v>0</v>
      </c>
      <c r="BJ22" s="50" t="s">
        <v>5</v>
      </c>
      <c r="BK22" s="51">
        <v>0</v>
      </c>
      <c r="BL22" s="51">
        <v>0</v>
      </c>
      <c r="BM22" s="51">
        <v>0</v>
      </c>
      <c r="BN22" s="51">
        <v>0</v>
      </c>
      <c r="BO22" s="52">
        <v>0</v>
      </c>
      <c r="BP22" s="50">
        <v>4065</v>
      </c>
      <c r="BQ22" s="51">
        <v>4137.8</v>
      </c>
      <c r="BR22" s="51">
        <v>4821.16</v>
      </c>
      <c r="BS22" s="51">
        <v>8204.9480000000003</v>
      </c>
      <c r="BT22" s="51">
        <v>9952</v>
      </c>
      <c r="BU22" s="52">
        <v>11033.880000000001</v>
      </c>
      <c r="BV22" s="50">
        <v>8</v>
      </c>
      <c r="BW22" s="51">
        <v>8</v>
      </c>
      <c r="BX22" s="51">
        <v>12.52</v>
      </c>
      <c r="BY22" s="51">
        <v>19.925139999999999</v>
      </c>
      <c r="BZ22" s="51">
        <v>21</v>
      </c>
      <c r="CA22" s="52">
        <v>24.243400000000001</v>
      </c>
      <c r="CB22" s="50">
        <v>4057</v>
      </c>
      <c r="CC22" s="51">
        <v>4129.8</v>
      </c>
      <c r="CD22" s="51">
        <v>4808.6399999999994</v>
      </c>
      <c r="CE22" s="51">
        <v>8185.02286</v>
      </c>
      <c r="CF22" s="51">
        <v>9931</v>
      </c>
      <c r="CG22" s="52">
        <v>11009.636600000002</v>
      </c>
      <c r="CH22" s="50">
        <v>5460.51</v>
      </c>
      <c r="CI22" s="51">
        <v>5814.51</v>
      </c>
      <c r="CJ22" s="51">
        <v>6296.21</v>
      </c>
      <c r="CK22" s="51">
        <v>6843.82</v>
      </c>
      <c r="CL22" s="51">
        <v>7357.8</v>
      </c>
      <c r="CM22" s="52">
        <v>7454.61</v>
      </c>
      <c r="CN22" s="93">
        <v>1015.8</v>
      </c>
      <c r="CO22" s="89">
        <v>1144.94</v>
      </c>
      <c r="CP22" s="89">
        <v>1250.93</v>
      </c>
      <c r="CQ22" s="89">
        <v>1276.2545287307516</v>
      </c>
      <c r="CR22" s="91">
        <v>1363.2</v>
      </c>
      <c r="CS22" s="50" t="s">
        <v>5</v>
      </c>
      <c r="CT22" s="51" t="s">
        <v>5</v>
      </c>
      <c r="CU22" s="51" t="s">
        <v>5</v>
      </c>
      <c r="CV22" s="89">
        <v>13.134699853587115</v>
      </c>
      <c r="CW22" s="91">
        <v>16.600000000000001</v>
      </c>
      <c r="CX22" s="89">
        <v>1015.8</v>
      </c>
      <c r="CY22" s="89">
        <v>1144.94</v>
      </c>
      <c r="CZ22" s="89">
        <v>1250.93</v>
      </c>
      <c r="DA22" s="89">
        <v>1289.3892285843388</v>
      </c>
      <c r="DB22" s="89">
        <v>1379.8</v>
      </c>
      <c r="DC22" s="89">
        <v>1347.7498714760784</v>
      </c>
    </row>
    <row r="23" spans="1:107">
      <c r="A23" s="43" t="s">
        <v>41</v>
      </c>
      <c r="B23" s="47">
        <v>780</v>
      </c>
      <c r="C23" s="48">
        <v>780</v>
      </c>
      <c r="D23" s="48">
        <v>780</v>
      </c>
      <c r="E23" s="48">
        <v>780</v>
      </c>
      <c r="F23" s="48">
        <v>780</v>
      </c>
      <c r="G23" s="49" t="s">
        <v>5</v>
      </c>
      <c r="H23" s="47" t="s">
        <v>5</v>
      </c>
      <c r="I23" s="48">
        <v>0</v>
      </c>
      <c r="J23" s="48">
        <v>0</v>
      </c>
      <c r="K23" s="48">
        <v>0</v>
      </c>
      <c r="L23" s="48">
        <v>0</v>
      </c>
      <c r="M23" s="49" t="s">
        <v>5</v>
      </c>
      <c r="N23" s="47">
        <v>121</v>
      </c>
      <c r="O23" s="48">
        <v>138.27000000000001</v>
      </c>
      <c r="P23" s="48">
        <v>138.27000000000001</v>
      </c>
      <c r="Q23" s="48">
        <v>139.47</v>
      </c>
      <c r="R23" s="48">
        <v>139</v>
      </c>
      <c r="S23" s="49" t="s">
        <v>5</v>
      </c>
      <c r="T23" s="47">
        <v>175</v>
      </c>
      <c r="U23" s="48">
        <v>175</v>
      </c>
      <c r="V23" s="48">
        <v>175</v>
      </c>
      <c r="W23" s="48">
        <v>175</v>
      </c>
      <c r="X23" s="48">
        <v>175</v>
      </c>
      <c r="Y23" s="49" t="s">
        <v>5</v>
      </c>
      <c r="Z23" s="47" t="s">
        <v>5</v>
      </c>
      <c r="AA23" s="48">
        <v>0</v>
      </c>
      <c r="AB23" s="48">
        <v>0</v>
      </c>
      <c r="AC23" s="48">
        <v>0</v>
      </c>
      <c r="AD23" s="48">
        <v>0</v>
      </c>
      <c r="AE23" s="49" t="s">
        <v>5</v>
      </c>
      <c r="AF23" s="47">
        <v>1076</v>
      </c>
      <c r="AG23" s="48">
        <v>1093.27</v>
      </c>
      <c r="AH23" s="48">
        <v>1093.27</v>
      </c>
      <c r="AI23" s="48">
        <v>1094.47</v>
      </c>
      <c r="AJ23" s="48">
        <v>1094</v>
      </c>
      <c r="AK23" s="49">
        <v>0</v>
      </c>
      <c r="AL23" s="47">
        <v>1836</v>
      </c>
      <c r="AM23" s="48">
        <v>3526.2</v>
      </c>
      <c r="AN23" s="48">
        <v>3898.88</v>
      </c>
      <c r="AO23" s="48">
        <v>3980.62</v>
      </c>
      <c r="AP23" s="48">
        <v>3986</v>
      </c>
      <c r="AQ23" s="49">
        <v>3846.37</v>
      </c>
      <c r="AR23" s="47" t="s">
        <v>5</v>
      </c>
      <c r="AS23" s="48">
        <v>0</v>
      </c>
      <c r="AT23" s="48">
        <v>0</v>
      </c>
      <c r="AU23" s="48">
        <v>0</v>
      </c>
      <c r="AV23" s="48">
        <v>0</v>
      </c>
      <c r="AW23" s="49">
        <v>0</v>
      </c>
      <c r="AX23" s="47">
        <v>394</v>
      </c>
      <c r="AY23" s="48">
        <v>448.81</v>
      </c>
      <c r="AZ23" s="48">
        <v>362.12</v>
      </c>
      <c r="BA23" s="48">
        <v>365.48399999999998</v>
      </c>
      <c r="BB23" s="48">
        <v>365</v>
      </c>
      <c r="BC23" s="49">
        <v>413.08</v>
      </c>
      <c r="BD23" s="47" t="s">
        <v>5</v>
      </c>
      <c r="BE23" s="48">
        <v>12.54</v>
      </c>
      <c r="BF23" s="48">
        <v>14.13</v>
      </c>
      <c r="BG23" s="48">
        <v>5.41</v>
      </c>
      <c r="BH23" s="48">
        <v>0</v>
      </c>
      <c r="BI23" s="49">
        <v>0</v>
      </c>
      <c r="BJ23" s="47" t="s">
        <v>5</v>
      </c>
      <c r="BK23" s="48">
        <v>0</v>
      </c>
      <c r="BL23" s="48">
        <v>0</v>
      </c>
      <c r="BM23" s="48">
        <v>0</v>
      </c>
      <c r="BN23" s="48">
        <v>0</v>
      </c>
      <c r="BO23" s="49">
        <v>0</v>
      </c>
      <c r="BP23" s="47">
        <v>2230</v>
      </c>
      <c r="BQ23" s="48">
        <v>3987.55</v>
      </c>
      <c r="BR23" s="48">
        <v>4275.13</v>
      </c>
      <c r="BS23" s="48">
        <v>4351.5140000000001</v>
      </c>
      <c r="BT23" s="48">
        <v>4351</v>
      </c>
      <c r="BU23" s="49">
        <v>4259.45</v>
      </c>
      <c r="BV23" s="47">
        <v>18</v>
      </c>
      <c r="BW23" s="48">
        <v>21</v>
      </c>
      <c r="BX23" s="48">
        <v>21.71</v>
      </c>
      <c r="BY23" s="48">
        <v>22.797999999999998</v>
      </c>
      <c r="BZ23" s="48">
        <v>22</v>
      </c>
      <c r="CA23" s="49">
        <v>20</v>
      </c>
      <c r="CB23" s="47">
        <v>2212</v>
      </c>
      <c r="CC23" s="48">
        <v>3966.55</v>
      </c>
      <c r="CD23" s="48">
        <v>4253.42</v>
      </c>
      <c r="CE23" s="48">
        <v>4328.7160000000003</v>
      </c>
      <c r="CF23" s="48">
        <v>4329</v>
      </c>
      <c r="CG23" s="49">
        <v>4239.45</v>
      </c>
      <c r="CH23" s="47">
        <v>4030.85</v>
      </c>
      <c r="CI23" s="48">
        <v>3538.71</v>
      </c>
      <c r="CJ23" s="48">
        <v>4041.08</v>
      </c>
      <c r="CK23" s="48">
        <v>4267</v>
      </c>
      <c r="CL23" s="48">
        <v>5163.0200000000004</v>
      </c>
      <c r="CM23" s="49">
        <v>5478</v>
      </c>
      <c r="CN23" s="94">
        <v>894.4</v>
      </c>
      <c r="CO23" s="90">
        <v>968.47</v>
      </c>
      <c r="CP23" s="90">
        <v>988.3</v>
      </c>
      <c r="CQ23" s="90">
        <v>1014.9136036939335</v>
      </c>
      <c r="CR23" s="92">
        <v>1043.0999999999999</v>
      </c>
      <c r="CS23" s="47" t="s">
        <v>5</v>
      </c>
      <c r="CT23" s="48" t="s">
        <v>5</v>
      </c>
      <c r="CU23" s="48" t="s">
        <v>5</v>
      </c>
      <c r="CV23" s="90">
        <v>0.27542372881355931</v>
      </c>
      <c r="CW23" s="92">
        <v>0.3</v>
      </c>
      <c r="CX23" s="90">
        <v>894.4</v>
      </c>
      <c r="CY23" s="90">
        <v>968.47</v>
      </c>
      <c r="CZ23" s="90">
        <v>988.3</v>
      </c>
      <c r="DA23" s="90">
        <v>1015.189027422747</v>
      </c>
      <c r="DB23" s="90">
        <v>1043.3999999999999</v>
      </c>
      <c r="DC23" s="90">
        <v>1066.0396162198131</v>
      </c>
    </row>
    <row r="24" spans="1:107">
      <c r="A24" s="43" t="s">
        <v>42</v>
      </c>
      <c r="B24" s="50">
        <v>130</v>
      </c>
      <c r="C24" s="51">
        <v>130</v>
      </c>
      <c r="D24" s="51">
        <v>130</v>
      </c>
      <c r="E24" s="51">
        <v>130</v>
      </c>
      <c r="F24" s="51">
        <v>130</v>
      </c>
      <c r="G24" s="52" t="s">
        <v>5</v>
      </c>
      <c r="H24" s="50">
        <v>1620</v>
      </c>
      <c r="I24" s="51">
        <v>1550</v>
      </c>
      <c r="J24" s="51">
        <v>1550</v>
      </c>
      <c r="K24" s="51">
        <v>1550</v>
      </c>
      <c r="L24" s="51">
        <v>2090</v>
      </c>
      <c r="M24" s="52" t="s">
        <v>5</v>
      </c>
      <c r="N24" s="50">
        <v>4</v>
      </c>
      <c r="O24" s="51">
        <v>4.05</v>
      </c>
      <c r="P24" s="51">
        <v>4.05</v>
      </c>
      <c r="Q24" s="51">
        <v>8.0500000000000007</v>
      </c>
      <c r="R24" s="51">
        <v>20</v>
      </c>
      <c r="S24" s="52" t="s">
        <v>5</v>
      </c>
      <c r="T24" s="50">
        <v>4</v>
      </c>
      <c r="U24" s="51">
        <v>0</v>
      </c>
      <c r="V24" s="51">
        <v>0</v>
      </c>
      <c r="W24" s="51">
        <v>0</v>
      </c>
      <c r="X24" s="51">
        <v>0</v>
      </c>
      <c r="Y24" s="52" t="s">
        <v>5</v>
      </c>
      <c r="Z24" s="50" t="s">
        <v>5</v>
      </c>
      <c r="AA24" s="51">
        <v>0</v>
      </c>
      <c r="AB24" s="51">
        <v>0</v>
      </c>
      <c r="AC24" s="51">
        <v>0</v>
      </c>
      <c r="AD24" s="51">
        <v>0</v>
      </c>
      <c r="AE24" s="52" t="s">
        <v>5</v>
      </c>
      <c r="AF24" s="50">
        <v>1758</v>
      </c>
      <c r="AG24" s="51">
        <v>1684.05</v>
      </c>
      <c r="AH24" s="51">
        <v>1684.05</v>
      </c>
      <c r="AI24" s="51">
        <v>1688.05</v>
      </c>
      <c r="AJ24" s="51">
        <v>2240</v>
      </c>
      <c r="AK24" s="52">
        <v>0</v>
      </c>
      <c r="AL24" s="50">
        <v>238</v>
      </c>
      <c r="AM24" s="51">
        <v>115.68</v>
      </c>
      <c r="AN24" s="51">
        <v>3.46</v>
      </c>
      <c r="AO24" s="51">
        <v>270.05</v>
      </c>
      <c r="AP24" s="51">
        <v>142</v>
      </c>
      <c r="AQ24" s="52">
        <v>109.53</v>
      </c>
      <c r="AR24" s="50">
        <v>5421</v>
      </c>
      <c r="AS24" s="51">
        <v>5557.69</v>
      </c>
      <c r="AT24" s="51">
        <v>5678.45</v>
      </c>
      <c r="AU24" s="51">
        <v>5115.63</v>
      </c>
      <c r="AV24" s="51">
        <v>6619</v>
      </c>
      <c r="AW24" s="52">
        <v>7907.23</v>
      </c>
      <c r="AX24" s="50">
        <v>14</v>
      </c>
      <c r="AY24" s="51">
        <v>14.05</v>
      </c>
      <c r="AZ24" s="51">
        <v>11.34</v>
      </c>
      <c r="BA24" s="51">
        <v>18.34</v>
      </c>
      <c r="BB24" s="51">
        <v>39</v>
      </c>
      <c r="BC24" s="52">
        <v>39.340000000000003</v>
      </c>
      <c r="BD24" s="50" t="s">
        <v>5</v>
      </c>
      <c r="BE24" s="51">
        <v>0</v>
      </c>
      <c r="BF24" s="51">
        <v>0</v>
      </c>
      <c r="BG24" s="51">
        <v>0</v>
      </c>
      <c r="BH24" s="51">
        <v>0</v>
      </c>
      <c r="BI24" s="52">
        <v>0</v>
      </c>
      <c r="BJ24" s="50" t="s">
        <v>5</v>
      </c>
      <c r="BK24" s="51">
        <v>0</v>
      </c>
      <c r="BL24" s="51">
        <v>0</v>
      </c>
      <c r="BM24" s="51">
        <v>0</v>
      </c>
      <c r="BN24" s="51">
        <v>0</v>
      </c>
      <c r="BO24" s="52">
        <v>0</v>
      </c>
      <c r="BP24" s="50">
        <v>5673</v>
      </c>
      <c r="BQ24" s="51">
        <v>5687.42</v>
      </c>
      <c r="BR24" s="51">
        <v>5693.25</v>
      </c>
      <c r="BS24" s="51">
        <v>5404.02</v>
      </c>
      <c r="BT24" s="51">
        <v>6800</v>
      </c>
      <c r="BU24" s="52">
        <v>8056.0999999999995</v>
      </c>
      <c r="BV24" s="50">
        <v>501</v>
      </c>
      <c r="BW24" s="51">
        <v>666</v>
      </c>
      <c r="BX24" s="51">
        <v>600.24</v>
      </c>
      <c r="BY24" s="51">
        <v>540.91999999999996</v>
      </c>
      <c r="BZ24" s="51">
        <v>668</v>
      </c>
      <c r="CA24" s="52">
        <v>1382.2400000000002</v>
      </c>
      <c r="CB24" s="50">
        <v>5172</v>
      </c>
      <c r="CC24" s="51">
        <v>5021.42</v>
      </c>
      <c r="CD24" s="51">
        <v>5093.01</v>
      </c>
      <c r="CE24" s="51">
        <v>4863.1000000000004</v>
      </c>
      <c r="CF24" s="51">
        <v>6132</v>
      </c>
      <c r="CG24" s="52">
        <v>6673.8599999999988</v>
      </c>
      <c r="CH24" s="50">
        <v>12582.9</v>
      </c>
      <c r="CI24" s="51">
        <v>13082.67</v>
      </c>
      <c r="CJ24" s="51">
        <v>14666.99</v>
      </c>
      <c r="CK24" s="51">
        <v>15594.830999999998</v>
      </c>
      <c r="CL24" s="51">
        <v>17124.36</v>
      </c>
      <c r="CM24" s="52">
        <v>17334.639719999999</v>
      </c>
      <c r="CN24" s="93">
        <v>695.6</v>
      </c>
      <c r="CO24" s="89">
        <v>750.46</v>
      </c>
      <c r="CP24" s="89">
        <v>749.27</v>
      </c>
      <c r="CQ24" s="89">
        <v>603.66271231496012</v>
      </c>
      <c r="CR24" s="91">
        <v>632.1</v>
      </c>
      <c r="CS24" s="50" t="s">
        <v>5</v>
      </c>
      <c r="CT24" s="51" t="s">
        <v>5</v>
      </c>
      <c r="CU24" s="51" t="s">
        <v>5</v>
      </c>
      <c r="CV24" s="89">
        <v>186.53734635991174</v>
      </c>
      <c r="CW24" s="91">
        <v>214.7</v>
      </c>
      <c r="CX24" s="89">
        <v>695.6</v>
      </c>
      <c r="CY24" s="89">
        <v>750.46</v>
      </c>
      <c r="CZ24" s="89">
        <v>749.27</v>
      </c>
      <c r="DA24" s="89">
        <v>790.2000586748718</v>
      </c>
      <c r="DB24" s="89">
        <v>846.8</v>
      </c>
      <c r="DC24" s="89">
        <v>810.33294409938287</v>
      </c>
    </row>
    <row r="25" spans="1:107">
      <c r="A25" s="43" t="s">
        <v>43</v>
      </c>
      <c r="B25" s="47">
        <v>3531</v>
      </c>
      <c r="C25" s="48">
        <v>3599.8</v>
      </c>
      <c r="D25" s="48">
        <v>3621.4</v>
      </c>
      <c r="E25" s="48">
        <v>3599.8</v>
      </c>
      <c r="F25" s="48">
        <v>3600</v>
      </c>
      <c r="G25" s="49" t="s">
        <v>5</v>
      </c>
      <c r="H25" s="47">
        <v>2230</v>
      </c>
      <c r="I25" s="48">
        <v>2830</v>
      </c>
      <c r="J25" s="48">
        <v>3680</v>
      </c>
      <c r="K25" s="48">
        <v>4780</v>
      </c>
      <c r="L25" s="48">
        <v>4780</v>
      </c>
      <c r="M25" s="49" t="s">
        <v>5</v>
      </c>
      <c r="N25" s="47">
        <v>2115</v>
      </c>
      <c r="O25" s="48">
        <v>2468.5100000000002</v>
      </c>
      <c r="P25" s="48">
        <v>2850.6</v>
      </c>
      <c r="Q25" s="48">
        <v>3417.65</v>
      </c>
      <c r="R25" s="48">
        <v>3746</v>
      </c>
      <c r="S25" s="49" t="s">
        <v>5</v>
      </c>
      <c r="T25" s="47">
        <v>220</v>
      </c>
      <c r="U25" s="48">
        <v>220</v>
      </c>
      <c r="V25" s="48">
        <v>0</v>
      </c>
      <c r="W25" s="48">
        <v>0</v>
      </c>
      <c r="X25" s="48">
        <v>0</v>
      </c>
      <c r="Y25" s="49" t="s">
        <v>5</v>
      </c>
      <c r="Z25" s="47" t="s">
        <v>5</v>
      </c>
      <c r="AA25" s="48">
        <v>0</v>
      </c>
      <c r="AB25" s="48">
        <v>0</v>
      </c>
      <c r="AC25" s="48">
        <v>0</v>
      </c>
      <c r="AD25" s="48">
        <v>0</v>
      </c>
      <c r="AE25" s="49" t="s">
        <v>5</v>
      </c>
      <c r="AF25" s="47">
        <v>8096</v>
      </c>
      <c r="AG25" s="48">
        <v>9118.31</v>
      </c>
      <c r="AH25" s="48">
        <v>10152</v>
      </c>
      <c r="AI25" s="48">
        <v>11797.45</v>
      </c>
      <c r="AJ25" s="48">
        <v>12126</v>
      </c>
      <c r="AK25" s="49">
        <v>0</v>
      </c>
      <c r="AL25" s="47">
        <v>12798</v>
      </c>
      <c r="AM25" s="48">
        <v>12286.31</v>
      </c>
      <c r="AN25" s="48">
        <v>10784.04</v>
      </c>
      <c r="AO25" s="48">
        <v>14259.88</v>
      </c>
      <c r="AP25" s="48">
        <v>10196</v>
      </c>
      <c r="AQ25" s="49">
        <v>12886.2</v>
      </c>
      <c r="AR25" s="47">
        <v>13971</v>
      </c>
      <c r="AS25" s="48">
        <v>18181.82</v>
      </c>
      <c r="AT25" s="48">
        <v>20330.62</v>
      </c>
      <c r="AU25" s="48">
        <v>23481.64</v>
      </c>
      <c r="AV25" s="48">
        <v>28014</v>
      </c>
      <c r="AW25" s="49">
        <v>29774.22</v>
      </c>
      <c r="AX25" s="47">
        <v>5345</v>
      </c>
      <c r="AY25" s="48">
        <v>6552.22</v>
      </c>
      <c r="AZ25" s="48">
        <v>6728.97</v>
      </c>
      <c r="BA25" s="48">
        <v>7706.34</v>
      </c>
      <c r="BB25" s="48">
        <v>8128</v>
      </c>
      <c r="BC25" s="49">
        <v>8951.65</v>
      </c>
      <c r="BD25" s="47">
        <v>770</v>
      </c>
      <c r="BE25" s="48">
        <v>364.48</v>
      </c>
      <c r="BF25" s="48">
        <v>0</v>
      </c>
      <c r="BG25" s="48">
        <v>0</v>
      </c>
      <c r="BH25" s="48">
        <v>0</v>
      </c>
      <c r="BI25" s="49">
        <v>0</v>
      </c>
      <c r="BJ25" s="47" t="s">
        <v>5</v>
      </c>
      <c r="BK25" s="48">
        <v>0</v>
      </c>
      <c r="BL25" s="48">
        <v>0</v>
      </c>
      <c r="BM25" s="48">
        <v>0</v>
      </c>
      <c r="BN25" s="48">
        <v>0</v>
      </c>
      <c r="BO25" s="49">
        <v>0</v>
      </c>
      <c r="BP25" s="47">
        <v>36884</v>
      </c>
      <c r="BQ25" s="48">
        <v>37384.83</v>
      </c>
      <c r="BR25" s="48">
        <v>37843.629999999997</v>
      </c>
      <c r="BS25" s="48">
        <v>45447.86</v>
      </c>
      <c r="BT25" s="48">
        <v>46338</v>
      </c>
      <c r="BU25" s="49">
        <v>51612.070000000007</v>
      </c>
      <c r="BV25" s="47">
        <v>1419</v>
      </c>
      <c r="BW25" s="48">
        <v>1557</v>
      </c>
      <c r="BX25" s="48">
        <v>1882.87</v>
      </c>
      <c r="BY25" s="48">
        <v>2205.6520000000005</v>
      </c>
      <c r="BZ25" s="48">
        <v>2311</v>
      </c>
      <c r="CA25" s="49">
        <v>2518.3731200000007</v>
      </c>
      <c r="CB25" s="47">
        <v>35465</v>
      </c>
      <c r="CC25" s="48">
        <v>35827.83</v>
      </c>
      <c r="CD25" s="48">
        <v>35960.759999999995</v>
      </c>
      <c r="CE25" s="48">
        <v>43242.207999999999</v>
      </c>
      <c r="CF25" s="48">
        <v>44027</v>
      </c>
      <c r="CG25" s="49">
        <v>49093.696880000003</v>
      </c>
      <c r="CH25" s="47">
        <v>36039.589999999997</v>
      </c>
      <c r="CI25" s="48">
        <v>36198.33</v>
      </c>
      <c r="CJ25" s="48">
        <v>39788.83</v>
      </c>
      <c r="CK25" s="48">
        <v>47455.839999999997</v>
      </c>
      <c r="CL25" s="48">
        <v>51439.47</v>
      </c>
      <c r="CM25" s="49">
        <v>53716.25</v>
      </c>
      <c r="CN25" s="94">
        <v>854.4</v>
      </c>
      <c r="CO25" s="90">
        <v>873.04</v>
      </c>
      <c r="CP25" s="90">
        <v>925.02</v>
      </c>
      <c r="CQ25" s="90">
        <v>947.03020612671207</v>
      </c>
      <c r="CR25" s="92">
        <v>963.5</v>
      </c>
      <c r="CS25" s="47" t="s">
        <v>5</v>
      </c>
      <c r="CT25" s="48" t="s">
        <v>5</v>
      </c>
      <c r="CU25" s="48" t="s">
        <v>5</v>
      </c>
      <c r="CV25" s="90">
        <v>134.31716293074606</v>
      </c>
      <c r="CW25" s="92">
        <v>165.6</v>
      </c>
      <c r="CX25" s="90">
        <v>854.4</v>
      </c>
      <c r="CY25" s="90">
        <v>873.04</v>
      </c>
      <c r="CZ25" s="90">
        <v>925.02</v>
      </c>
      <c r="DA25" s="90">
        <v>1081.3473690574581</v>
      </c>
      <c r="DB25" s="90">
        <v>1129.0999999999999</v>
      </c>
      <c r="DC25" s="90">
        <v>1179.231624364465</v>
      </c>
    </row>
    <row r="26" spans="1:107">
      <c r="A26" s="43" t="s">
        <v>44</v>
      </c>
      <c r="B26" s="50">
        <v>1757</v>
      </c>
      <c r="C26" s="51">
        <v>1781.5</v>
      </c>
      <c r="D26" s="51">
        <v>1881.5</v>
      </c>
      <c r="E26" s="51">
        <v>1881.5</v>
      </c>
      <c r="F26" s="51">
        <v>1882</v>
      </c>
      <c r="G26" s="52" t="s">
        <v>5</v>
      </c>
      <c r="H26" s="50" t="s">
        <v>5</v>
      </c>
      <c r="I26" s="51">
        <v>0</v>
      </c>
      <c r="J26" s="51">
        <v>0</v>
      </c>
      <c r="K26" s="51">
        <v>0</v>
      </c>
      <c r="L26" s="51">
        <v>0</v>
      </c>
      <c r="M26" s="52" t="s">
        <v>5</v>
      </c>
      <c r="N26" s="50">
        <v>375</v>
      </c>
      <c r="O26" s="51">
        <v>395.2</v>
      </c>
      <c r="P26" s="51">
        <v>491.85</v>
      </c>
      <c r="Q26" s="51">
        <v>537.67499999999995</v>
      </c>
      <c r="R26" s="51">
        <v>549</v>
      </c>
      <c r="S26" s="52" t="s">
        <v>5</v>
      </c>
      <c r="T26" s="50">
        <v>174</v>
      </c>
      <c r="U26" s="51">
        <v>174</v>
      </c>
      <c r="V26" s="51">
        <v>174</v>
      </c>
      <c r="W26" s="51">
        <v>174</v>
      </c>
      <c r="X26" s="51">
        <v>174</v>
      </c>
      <c r="Y26" s="52" t="s">
        <v>5</v>
      </c>
      <c r="Z26" s="50" t="s">
        <v>5</v>
      </c>
      <c r="AA26" s="51">
        <v>0</v>
      </c>
      <c r="AB26" s="51">
        <v>0</v>
      </c>
      <c r="AC26" s="51">
        <v>0</v>
      </c>
      <c r="AD26" s="51">
        <v>0</v>
      </c>
      <c r="AE26" s="52" t="s">
        <v>5</v>
      </c>
      <c r="AF26" s="50">
        <v>2306</v>
      </c>
      <c r="AG26" s="51">
        <v>2350.6999999999998</v>
      </c>
      <c r="AH26" s="51">
        <v>2547.35</v>
      </c>
      <c r="AI26" s="51">
        <v>2593.1750000000002</v>
      </c>
      <c r="AJ26" s="51">
        <v>2605</v>
      </c>
      <c r="AK26" s="52">
        <v>0</v>
      </c>
      <c r="AL26" s="50">
        <v>5613</v>
      </c>
      <c r="AM26" s="51">
        <v>6415.71</v>
      </c>
      <c r="AN26" s="51">
        <v>6801.62</v>
      </c>
      <c r="AO26" s="51">
        <v>7807.98</v>
      </c>
      <c r="AP26" s="51">
        <v>4650</v>
      </c>
      <c r="AQ26" s="52">
        <v>7708.18</v>
      </c>
      <c r="AR26" s="50" t="s">
        <v>5</v>
      </c>
      <c r="AS26" s="51">
        <v>0</v>
      </c>
      <c r="AT26" s="51">
        <v>0</v>
      </c>
      <c r="AU26" s="51">
        <v>0</v>
      </c>
      <c r="AV26" s="51">
        <v>0</v>
      </c>
      <c r="AW26" s="52">
        <v>0</v>
      </c>
      <c r="AX26" s="50">
        <v>1117</v>
      </c>
      <c r="AY26" s="51">
        <v>1096.49</v>
      </c>
      <c r="AZ26" s="51">
        <v>715.84</v>
      </c>
      <c r="BA26" s="51">
        <v>710.96174999999994</v>
      </c>
      <c r="BB26" s="51">
        <v>987</v>
      </c>
      <c r="BC26" s="52">
        <v>727.86</v>
      </c>
      <c r="BD26" s="50">
        <v>846</v>
      </c>
      <c r="BE26" s="51">
        <v>578.27</v>
      </c>
      <c r="BF26" s="51">
        <v>223.05</v>
      </c>
      <c r="BG26" s="51">
        <v>48.74</v>
      </c>
      <c r="BH26" s="51">
        <v>138</v>
      </c>
      <c r="BI26" s="52">
        <v>352.21</v>
      </c>
      <c r="BJ26" s="50" t="s">
        <v>5</v>
      </c>
      <c r="BK26" s="51">
        <v>0</v>
      </c>
      <c r="BL26" s="51">
        <v>0</v>
      </c>
      <c r="BM26" s="51">
        <v>0</v>
      </c>
      <c r="BN26" s="51">
        <v>0</v>
      </c>
      <c r="BO26" s="52">
        <v>0</v>
      </c>
      <c r="BP26" s="50">
        <v>7576</v>
      </c>
      <c r="BQ26" s="51">
        <v>8090.47</v>
      </c>
      <c r="BR26" s="51">
        <v>7740.51</v>
      </c>
      <c r="BS26" s="51">
        <v>8567.6817499999997</v>
      </c>
      <c r="BT26" s="51">
        <v>5775</v>
      </c>
      <c r="BU26" s="52">
        <v>8788.25</v>
      </c>
      <c r="BV26" s="50">
        <v>84</v>
      </c>
      <c r="BW26" s="51">
        <v>61</v>
      </c>
      <c r="BX26" s="51">
        <v>55.13</v>
      </c>
      <c r="BY26" s="51">
        <v>50.61</v>
      </c>
      <c r="BZ26" s="51">
        <v>50</v>
      </c>
      <c r="CA26" s="52">
        <v>55.849999999999994</v>
      </c>
      <c r="CB26" s="50">
        <v>7492</v>
      </c>
      <c r="CC26" s="51">
        <v>8029.47</v>
      </c>
      <c r="CD26" s="51">
        <v>7685.38</v>
      </c>
      <c r="CE26" s="51">
        <v>8517.0717499999992</v>
      </c>
      <c r="CF26" s="51">
        <v>5725</v>
      </c>
      <c r="CG26" s="52">
        <v>8732.4</v>
      </c>
      <c r="CH26" s="50">
        <v>12188.89</v>
      </c>
      <c r="CI26" s="51">
        <v>13967.15</v>
      </c>
      <c r="CJ26" s="51">
        <v>14578.15</v>
      </c>
      <c r="CK26" s="51">
        <v>15993.12</v>
      </c>
      <c r="CL26" s="51">
        <v>16832.560000000001</v>
      </c>
      <c r="CM26" s="52">
        <v>18024.600000000002</v>
      </c>
      <c r="CN26" s="93">
        <v>444</v>
      </c>
      <c r="CO26" s="89">
        <v>536.78</v>
      </c>
      <c r="CP26" s="89">
        <v>550.79999999999995</v>
      </c>
      <c r="CQ26" s="89">
        <v>574.38752661686453</v>
      </c>
      <c r="CR26" s="91">
        <v>613</v>
      </c>
      <c r="CS26" s="50" t="s">
        <v>5</v>
      </c>
      <c r="CT26" s="51" t="s">
        <v>5</v>
      </c>
      <c r="CU26" s="51" t="s">
        <v>5</v>
      </c>
      <c r="CV26" s="89">
        <v>19.384039181791991</v>
      </c>
      <c r="CW26" s="91">
        <v>17.100000000000001</v>
      </c>
      <c r="CX26" s="89">
        <v>444</v>
      </c>
      <c r="CY26" s="89">
        <v>536.78</v>
      </c>
      <c r="CZ26" s="89">
        <v>550.79999999999995</v>
      </c>
      <c r="DA26" s="89">
        <v>593.77156579865652</v>
      </c>
      <c r="DB26" s="89">
        <v>630.1</v>
      </c>
      <c r="DC26" s="89">
        <v>645.26088652921794</v>
      </c>
    </row>
    <row r="27" spans="1:107">
      <c r="A27" s="43" t="s">
        <v>45</v>
      </c>
      <c r="B27" s="47">
        <v>1704</v>
      </c>
      <c r="C27" s="48">
        <v>1703.67</v>
      </c>
      <c r="D27" s="48">
        <v>1703.67</v>
      </c>
      <c r="E27" s="48">
        <v>1703.67</v>
      </c>
      <c r="F27" s="48">
        <v>1704</v>
      </c>
      <c r="G27" s="49" t="s">
        <v>5</v>
      </c>
      <c r="H27" s="47">
        <v>2808</v>
      </c>
      <c r="I27" s="48">
        <v>2932.5</v>
      </c>
      <c r="J27" s="48">
        <v>2807.5</v>
      </c>
      <c r="K27" s="48">
        <v>2807.4679999999998</v>
      </c>
      <c r="L27" s="48">
        <v>4095</v>
      </c>
      <c r="M27" s="49" t="s">
        <v>5</v>
      </c>
      <c r="N27" s="47">
        <v>263</v>
      </c>
      <c r="O27" s="48">
        <v>287.86</v>
      </c>
      <c r="P27" s="48">
        <v>267.16000000000003</v>
      </c>
      <c r="Q27" s="48">
        <v>477.06</v>
      </c>
      <c r="R27" s="48">
        <v>526</v>
      </c>
      <c r="S27" s="49" t="s">
        <v>5</v>
      </c>
      <c r="T27" s="47" t="s">
        <v>5</v>
      </c>
      <c r="U27" s="48">
        <v>0</v>
      </c>
      <c r="V27" s="48">
        <v>0</v>
      </c>
      <c r="W27" s="48">
        <v>0</v>
      </c>
      <c r="X27" s="48">
        <v>0</v>
      </c>
      <c r="Y27" s="49" t="s">
        <v>5</v>
      </c>
      <c r="Z27" s="47" t="s">
        <v>5</v>
      </c>
      <c r="AA27" s="48">
        <v>0</v>
      </c>
      <c r="AB27" s="48">
        <v>0</v>
      </c>
      <c r="AC27" s="48">
        <v>0</v>
      </c>
      <c r="AD27" s="48">
        <v>0</v>
      </c>
      <c r="AE27" s="49" t="s">
        <v>5</v>
      </c>
      <c r="AF27" s="47">
        <v>4775</v>
      </c>
      <c r="AG27" s="48">
        <v>4924.03</v>
      </c>
      <c r="AH27" s="48">
        <v>4778.33</v>
      </c>
      <c r="AI27" s="48">
        <v>4988.1980000000003</v>
      </c>
      <c r="AJ27" s="48">
        <v>6325</v>
      </c>
      <c r="AK27" s="49">
        <v>0</v>
      </c>
      <c r="AL27" s="47">
        <v>3939</v>
      </c>
      <c r="AM27" s="48">
        <v>3035.05</v>
      </c>
      <c r="AN27" s="48">
        <v>3739.04</v>
      </c>
      <c r="AO27" s="48">
        <v>5458.31</v>
      </c>
      <c r="AP27" s="48">
        <v>5164</v>
      </c>
      <c r="AQ27" s="49">
        <v>6899.96</v>
      </c>
      <c r="AR27" s="47">
        <v>15285</v>
      </c>
      <c r="AS27" s="48">
        <v>15291.29</v>
      </c>
      <c r="AT27" s="48">
        <v>15033.01</v>
      </c>
      <c r="AU27" s="48">
        <v>15221.38</v>
      </c>
      <c r="AV27" s="48">
        <v>16997</v>
      </c>
      <c r="AW27" s="49">
        <v>21417.1</v>
      </c>
      <c r="AX27" s="47">
        <v>320</v>
      </c>
      <c r="AY27" s="48">
        <v>623.89</v>
      </c>
      <c r="AZ27" s="48">
        <v>508.11</v>
      </c>
      <c r="BA27" s="48">
        <v>954.76800000000003</v>
      </c>
      <c r="BB27" s="48">
        <v>1050</v>
      </c>
      <c r="BC27" s="49">
        <v>1695.73</v>
      </c>
      <c r="BD27" s="47" t="s">
        <v>5</v>
      </c>
      <c r="BE27" s="48">
        <v>0</v>
      </c>
      <c r="BF27" s="48">
        <v>0</v>
      </c>
      <c r="BG27" s="48">
        <v>0</v>
      </c>
      <c r="BH27" s="48">
        <v>0</v>
      </c>
      <c r="BI27" s="49">
        <v>0</v>
      </c>
      <c r="BJ27" s="47" t="s">
        <v>5</v>
      </c>
      <c r="BK27" s="48">
        <v>0</v>
      </c>
      <c r="BL27" s="48">
        <v>0</v>
      </c>
      <c r="BM27" s="48">
        <v>0</v>
      </c>
      <c r="BN27" s="48">
        <v>0</v>
      </c>
      <c r="BO27" s="49">
        <v>0</v>
      </c>
      <c r="BP27" s="47">
        <v>19544</v>
      </c>
      <c r="BQ27" s="48">
        <v>18950.23</v>
      </c>
      <c r="BR27" s="48">
        <v>19280.16</v>
      </c>
      <c r="BS27" s="48">
        <v>21634.457999999999</v>
      </c>
      <c r="BT27" s="48">
        <v>23211</v>
      </c>
      <c r="BU27" s="49">
        <v>30012.789999999997</v>
      </c>
      <c r="BV27" s="47">
        <v>1478</v>
      </c>
      <c r="BW27" s="48">
        <v>1478</v>
      </c>
      <c r="BX27" s="48">
        <v>1429.2</v>
      </c>
      <c r="BY27" s="48">
        <v>1415.482759</v>
      </c>
      <c r="BZ27" s="48">
        <v>1589</v>
      </c>
      <c r="CA27" s="49">
        <v>3576.546034</v>
      </c>
      <c r="CB27" s="47">
        <v>18066</v>
      </c>
      <c r="CC27" s="48">
        <v>17472.23</v>
      </c>
      <c r="CD27" s="48">
        <v>17850.96</v>
      </c>
      <c r="CE27" s="48">
        <v>20218.975241</v>
      </c>
      <c r="CF27" s="48">
        <v>21622</v>
      </c>
      <c r="CG27" s="49">
        <v>26436.243965999998</v>
      </c>
      <c r="CH27" s="47">
        <v>21678.05</v>
      </c>
      <c r="CI27" s="48">
        <v>22323.67</v>
      </c>
      <c r="CJ27" s="48">
        <v>25329.119999999999</v>
      </c>
      <c r="CK27" s="48">
        <v>28540.78</v>
      </c>
      <c r="CL27" s="48">
        <v>32935.620000000003</v>
      </c>
      <c r="CM27" s="49">
        <v>36770.449999999997</v>
      </c>
      <c r="CN27" s="94">
        <v>583.79999999999995</v>
      </c>
      <c r="CO27" s="90">
        <v>618.1</v>
      </c>
      <c r="CP27" s="90">
        <v>674.48</v>
      </c>
      <c r="CQ27" s="90">
        <v>611.59407743427346</v>
      </c>
      <c r="CR27" s="92">
        <v>691.8</v>
      </c>
      <c r="CS27" s="47" t="s">
        <v>5</v>
      </c>
      <c r="CT27" s="48" t="s">
        <v>5</v>
      </c>
      <c r="CU27" s="48" t="s">
        <v>5</v>
      </c>
      <c r="CV27" s="90">
        <v>59.942371020856214</v>
      </c>
      <c r="CW27" s="92">
        <v>60.9</v>
      </c>
      <c r="CX27" s="90">
        <v>583.79999999999995</v>
      </c>
      <c r="CY27" s="90">
        <v>618.1</v>
      </c>
      <c r="CZ27" s="90">
        <v>674.48</v>
      </c>
      <c r="DA27" s="90">
        <v>671.53644845512963</v>
      </c>
      <c r="DB27" s="90">
        <v>752.69999999999993</v>
      </c>
      <c r="DC27" s="90">
        <v>764.27549879679111</v>
      </c>
    </row>
    <row r="28" spans="1:107">
      <c r="A28" s="43" t="s">
        <v>46</v>
      </c>
      <c r="B28" s="50">
        <v>3333</v>
      </c>
      <c r="C28" s="51">
        <v>3331.83</v>
      </c>
      <c r="D28" s="51">
        <v>3331.83</v>
      </c>
      <c r="E28" s="51">
        <v>3331.83</v>
      </c>
      <c r="F28" s="51">
        <v>3332</v>
      </c>
      <c r="G28" s="52" t="s">
        <v>5</v>
      </c>
      <c r="H28" s="50">
        <v>8700</v>
      </c>
      <c r="I28" s="51">
        <v>9200</v>
      </c>
      <c r="J28" s="51">
        <v>10200</v>
      </c>
      <c r="K28" s="51">
        <v>12536</v>
      </c>
      <c r="L28" s="51">
        <v>15666</v>
      </c>
      <c r="M28" s="52" t="s">
        <v>5</v>
      </c>
      <c r="N28" s="50">
        <v>2159</v>
      </c>
      <c r="O28" s="51">
        <v>2437.98</v>
      </c>
      <c r="P28" s="51">
        <v>2809.33</v>
      </c>
      <c r="Q28" s="51">
        <v>3630.05</v>
      </c>
      <c r="R28" s="51">
        <v>4157</v>
      </c>
      <c r="S28" s="52" t="s">
        <v>5</v>
      </c>
      <c r="T28" s="50">
        <v>1092</v>
      </c>
      <c r="U28" s="51">
        <v>1092</v>
      </c>
      <c r="V28" s="51">
        <v>852</v>
      </c>
      <c r="W28" s="51">
        <v>852</v>
      </c>
      <c r="X28" s="51">
        <v>852</v>
      </c>
      <c r="Y28" s="52" t="s">
        <v>5</v>
      </c>
      <c r="Z28" s="50" t="s">
        <v>5</v>
      </c>
      <c r="AA28" s="51">
        <v>0</v>
      </c>
      <c r="AB28" s="51">
        <v>0</v>
      </c>
      <c r="AC28" s="51">
        <v>0</v>
      </c>
      <c r="AD28" s="51">
        <v>0</v>
      </c>
      <c r="AE28" s="52" t="s">
        <v>5</v>
      </c>
      <c r="AF28" s="50">
        <v>15284</v>
      </c>
      <c r="AG28" s="51">
        <v>16061.81</v>
      </c>
      <c r="AH28" s="51">
        <v>17193.16</v>
      </c>
      <c r="AI28" s="51">
        <v>20349.88</v>
      </c>
      <c r="AJ28" s="51">
        <v>24007</v>
      </c>
      <c r="AK28" s="52">
        <v>0</v>
      </c>
      <c r="AL28" s="50">
        <v>5264</v>
      </c>
      <c r="AM28" s="51">
        <v>6275.44</v>
      </c>
      <c r="AN28" s="51">
        <v>6899.1</v>
      </c>
      <c r="AO28" s="51">
        <v>7527.08</v>
      </c>
      <c r="AP28" s="51">
        <v>6673</v>
      </c>
      <c r="AQ28" s="52">
        <v>7985.67</v>
      </c>
      <c r="AR28" s="50">
        <v>55325</v>
      </c>
      <c r="AS28" s="51">
        <v>54951.68</v>
      </c>
      <c r="AT28" s="51">
        <v>52806.15</v>
      </c>
      <c r="AU28" s="51">
        <v>59483.09</v>
      </c>
      <c r="AV28" s="51">
        <v>66275</v>
      </c>
      <c r="AW28" s="52">
        <v>76472.19</v>
      </c>
      <c r="AX28" s="50">
        <v>3880</v>
      </c>
      <c r="AY28" s="51">
        <v>5056.18</v>
      </c>
      <c r="AZ28" s="51">
        <v>5737.29</v>
      </c>
      <c r="BA28" s="51">
        <v>7535.5740000000005</v>
      </c>
      <c r="BB28" s="51">
        <v>8678</v>
      </c>
      <c r="BC28" s="52">
        <v>11577.16</v>
      </c>
      <c r="BD28" s="50">
        <v>5435</v>
      </c>
      <c r="BE28" s="51">
        <v>6523.95</v>
      </c>
      <c r="BF28" s="51">
        <v>7156.18</v>
      </c>
      <c r="BG28" s="51">
        <v>6236.68</v>
      </c>
      <c r="BH28" s="51">
        <v>5338</v>
      </c>
      <c r="BI28" s="52">
        <v>4546.66</v>
      </c>
      <c r="BJ28" s="50" t="s">
        <v>5</v>
      </c>
      <c r="BK28" s="51">
        <v>0</v>
      </c>
      <c r="BL28" s="51">
        <v>0</v>
      </c>
      <c r="BM28" s="51">
        <v>0</v>
      </c>
      <c r="BN28" s="51">
        <v>0</v>
      </c>
      <c r="BO28" s="52">
        <v>0</v>
      </c>
      <c r="BP28" s="50">
        <v>69854</v>
      </c>
      <c r="BQ28" s="51">
        <v>72807.25</v>
      </c>
      <c r="BR28" s="51">
        <v>72598.720000000001</v>
      </c>
      <c r="BS28" s="51">
        <v>80782.423999999999</v>
      </c>
      <c r="BT28" s="51">
        <v>86964</v>
      </c>
      <c r="BU28" s="52">
        <v>100581.68000000001</v>
      </c>
      <c r="BV28" s="50">
        <v>4887</v>
      </c>
      <c r="BW28" s="51">
        <v>5112</v>
      </c>
      <c r="BX28" s="51">
        <v>5020.3900000000003</v>
      </c>
      <c r="BY28" s="51">
        <v>5886.7970410000007</v>
      </c>
      <c r="BZ28" s="51">
        <v>6426</v>
      </c>
      <c r="CA28" s="52">
        <v>6851.2809660000021</v>
      </c>
      <c r="CB28" s="50">
        <v>64967</v>
      </c>
      <c r="CC28" s="51">
        <v>67695.25</v>
      </c>
      <c r="CD28" s="51">
        <v>67578.33</v>
      </c>
      <c r="CE28" s="51">
        <v>74895.626959000001</v>
      </c>
      <c r="CF28" s="51">
        <v>80538</v>
      </c>
      <c r="CG28" s="52">
        <v>93730.399034000002</v>
      </c>
      <c r="CH28" s="50">
        <v>72804.42</v>
      </c>
      <c r="CI28" s="51">
        <v>77860.62</v>
      </c>
      <c r="CJ28" s="51">
        <v>87531.81</v>
      </c>
      <c r="CK28" s="51">
        <v>96642.38</v>
      </c>
      <c r="CL28" s="51">
        <v>100285.15</v>
      </c>
      <c r="CM28" s="52">
        <v>98842.25</v>
      </c>
      <c r="CN28" s="93">
        <v>969.4</v>
      </c>
      <c r="CO28" s="89">
        <v>1054.0999999999999</v>
      </c>
      <c r="CP28" s="89">
        <v>1095.99</v>
      </c>
      <c r="CQ28" s="89">
        <v>1152.264323085064</v>
      </c>
      <c r="CR28" s="91">
        <v>1189</v>
      </c>
      <c r="CS28" s="50" t="s">
        <v>5</v>
      </c>
      <c r="CT28" s="51" t="s">
        <v>5</v>
      </c>
      <c r="CU28" s="51" t="s">
        <v>5</v>
      </c>
      <c r="CV28" s="89">
        <v>52.116932288456461</v>
      </c>
      <c r="CW28" s="91">
        <v>50.3</v>
      </c>
      <c r="CX28" s="89">
        <v>969.4</v>
      </c>
      <c r="CY28" s="89">
        <v>1054.0999999999999</v>
      </c>
      <c r="CZ28" s="89">
        <v>1095.99</v>
      </c>
      <c r="DA28" s="89">
        <v>1204.3812553735204</v>
      </c>
      <c r="DB28" s="89">
        <v>1239.3</v>
      </c>
      <c r="DC28" s="89">
        <v>1183.115011158879</v>
      </c>
    </row>
    <row r="29" spans="1:107">
      <c r="A29" s="43" t="s">
        <v>47</v>
      </c>
      <c r="B29" s="47" t="s">
        <v>5</v>
      </c>
      <c r="C29" s="48">
        <v>0</v>
      </c>
      <c r="D29" s="48">
        <v>0</v>
      </c>
      <c r="E29" s="48">
        <v>0</v>
      </c>
      <c r="F29" s="48">
        <v>0</v>
      </c>
      <c r="G29" s="49" t="s">
        <v>5</v>
      </c>
      <c r="H29" s="47" t="s">
        <v>5</v>
      </c>
      <c r="I29" s="48">
        <v>0</v>
      </c>
      <c r="J29" s="48">
        <v>0</v>
      </c>
      <c r="K29" s="48">
        <v>0</v>
      </c>
      <c r="L29" s="48">
        <v>0</v>
      </c>
      <c r="M29" s="49" t="s">
        <v>5</v>
      </c>
      <c r="N29" s="47">
        <v>51</v>
      </c>
      <c r="O29" s="48">
        <v>50.86</v>
      </c>
      <c r="P29" s="48">
        <v>50.86</v>
      </c>
      <c r="Q29" s="48">
        <v>50.86</v>
      </c>
      <c r="R29" s="48">
        <v>51</v>
      </c>
      <c r="S29" s="49" t="s">
        <v>5</v>
      </c>
      <c r="T29" s="47" t="s">
        <v>5</v>
      </c>
      <c r="U29" s="48">
        <v>0</v>
      </c>
      <c r="V29" s="48">
        <v>0</v>
      </c>
      <c r="W29" s="48">
        <v>0</v>
      </c>
      <c r="X29" s="48">
        <v>0</v>
      </c>
      <c r="Y29" s="49" t="s">
        <v>5</v>
      </c>
      <c r="Z29" s="47" t="s">
        <v>5</v>
      </c>
      <c r="AA29" s="48">
        <v>0</v>
      </c>
      <c r="AB29" s="48">
        <v>0</v>
      </c>
      <c r="AC29" s="48">
        <v>0</v>
      </c>
      <c r="AD29" s="48">
        <v>0</v>
      </c>
      <c r="AE29" s="49" t="s">
        <v>5</v>
      </c>
      <c r="AF29" s="47">
        <v>51</v>
      </c>
      <c r="AG29" s="48">
        <v>50.86</v>
      </c>
      <c r="AH29" s="48">
        <v>50.86</v>
      </c>
      <c r="AI29" s="48">
        <v>50.86</v>
      </c>
      <c r="AJ29" s="48">
        <v>51</v>
      </c>
      <c r="AK29" s="49">
        <v>0</v>
      </c>
      <c r="AL29" s="47" t="s">
        <v>5</v>
      </c>
      <c r="AM29" s="48">
        <v>0</v>
      </c>
      <c r="AN29" s="48">
        <v>0</v>
      </c>
      <c r="AO29" s="48">
        <v>0</v>
      </c>
      <c r="AP29" s="48">
        <v>0</v>
      </c>
      <c r="AQ29" s="49">
        <v>0</v>
      </c>
      <c r="AR29" s="47" t="s">
        <v>5</v>
      </c>
      <c r="AS29" s="48">
        <v>0</v>
      </c>
      <c r="AT29" s="48">
        <v>0</v>
      </c>
      <c r="AU29" s="48">
        <v>0</v>
      </c>
      <c r="AV29" s="48">
        <v>0</v>
      </c>
      <c r="AW29" s="49">
        <v>0</v>
      </c>
      <c r="AX29" s="47">
        <v>19</v>
      </c>
      <c r="AY29" s="48">
        <v>20.04</v>
      </c>
      <c r="AZ29" s="48">
        <v>16.28</v>
      </c>
      <c r="BA29" s="48">
        <v>16.14</v>
      </c>
      <c r="BB29" s="48">
        <v>16</v>
      </c>
      <c r="BC29" s="49">
        <v>15.26</v>
      </c>
      <c r="BD29" s="47" t="s">
        <v>5</v>
      </c>
      <c r="BE29" s="48">
        <v>0</v>
      </c>
      <c r="BF29" s="48">
        <v>0</v>
      </c>
      <c r="BG29" s="48">
        <v>0</v>
      </c>
      <c r="BH29" s="48">
        <v>0</v>
      </c>
      <c r="BI29" s="49">
        <v>0</v>
      </c>
      <c r="BJ29" s="47" t="s">
        <v>5</v>
      </c>
      <c r="BK29" s="48">
        <v>0</v>
      </c>
      <c r="BL29" s="48">
        <v>0</v>
      </c>
      <c r="BM29" s="48">
        <v>0</v>
      </c>
      <c r="BN29" s="48">
        <v>0</v>
      </c>
      <c r="BO29" s="49">
        <v>0</v>
      </c>
      <c r="BP29" s="47">
        <v>19</v>
      </c>
      <c r="BQ29" s="48">
        <v>20.04</v>
      </c>
      <c r="BR29" s="48">
        <v>16.28</v>
      </c>
      <c r="BS29" s="48">
        <v>16.14</v>
      </c>
      <c r="BT29" s="48">
        <v>16</v>
      </c>
      <c r="BU29" s="49">
        <v>15.26</v>
      </c>
      <c r="BV29" s="47" t="s">
        <v>5</v>
      </c>
      <c r="BW29" s="48">
        <v>0</v>
      </c>
      <c r="BX29" s="48">
        <v>0.02</v>
      </c>
      <c r="BY29" s="48">
        <v>0.02</v>
      </c>
      <c r="BZ29" s="48">
        <v>0</v>
      </c>
      <c r="CA29" s="49">
        <v>0</v>
      </c>
      <c r="CB29" s="47">
        <v>19</v>
      </c>
      <c r="CC29" s="48">
        <v>20.04</v>
      </c>
      <c r="CD29" s="48">
        <v>16.260000000000002</v>
      </c>
      <c r="CE29" s="48">
        <v>16.12</v>
      </c>
      <c r="CF29" s="48">
        <v>16</v>
      </c>
      <c r="CG29" s="49">
        <v>15.26</v>
      </c>
      <c r="CH29" s="47">
        <v>197.12</v>
      </c>
      <c r="CI29" s="48">
        <v>220.65</v>
      </c>
      <c r="CJ29" s="48">
        <v>271.10000000000002</v>
      </c>
      <c r="CK29" s="48">
        <v>324.83</v>
      </c>
      <c r="CL29" s="48">
        <v>379.01</v>
      </c>
      <c r="CM29" s="49">
        <v>379.01000000000005</v>
      </c>
      <c r="CN29" s="94">
        <v>241.7</v>
      </c>
      <c r="CO29" s="90">
        <v>207.15</v>
      </c>
      <c r="CP29" s="90">
        <v>242.3</v>
      </c>
      <c r="CQ29" s="90">
        <v>235.8570803349462</v>
      </c>
      <c r="CR29" s="92">
        <v>352.9</v>
      </c>
      <c r="CS29" s="47" t="s">
        <v>5</v>
      </c>
      <c r="CT29" s="48" t="s">
        <v>5</v>
      </c>
      <c r="CU29" s="48" t="s">
        <v>5</v>
      </c>
      <c r="CV29" s="90">
        <v>0</v>
      </c>
      <c r="CW29" s="92">
        <v>0</v>
      </c>
      <c r="CX29" s="90">
        <v>241.7</v>
      </c>
      <c r="CY29" s="90">
        <v>207.15</v>
      </c>
      <c r="CZ29" s="90">
        <v>242.3</v>
      </c>
      <c r="DA29" s="90">
        <v>235.8570803349462</v>
      </c>
      <c r="DB29" s="90">
        <v>352.9</v>
      </c>
      <c r="DC29" s="90">
        <v>266.49160567648033</v>
      </c>
    </row>
    <row r="30" spans="1:107">
      <c r="A30" s="43" t="s">
        <v>48</v>
      </c>
      <c r="B30" s="50">
        <v>156</v>
      </c>
      <c r="C30" s="51">
        <v>156</v>
      </c>
      <c r="D30" s="51">
        <v>156</v>
      </c>
      <c r="E30" s="51">
        <v>240</v>
      </c>
      <c r="F30" s="51">
        <v>282</v>
      </c>
      <c r="G30" s="52" t="s">
        <v>5</v>
      </c>
      <c r="H30" s="50" t="s">
        <v>5</v>
      </c>
      <c r="I30" s="51">
        <v>0</v>
      </c>
      <c r="J30" s="51">
        <v>0</v>
      </c>
      <c r="K30" s="51">
        <v>0</v>
      </c>
      <c r="L30" s="51">
        <v>0</v>
      </c>
      <c r="M30" s="52" t="s">
        <v>5</v>
      </c>
      <c r="N30" s="50">
        <v>35</v>
      </c>
      <c r="O30" s="51">
        <v>33.08</v>
      </c>
      <c r="P30" s="51">
        <v>33.08</v>
      </c>
      <c r="Q30" s="51">
        <v>33.08</v>
      </c>
      <c r="R30" s="51">
        <v>33</v>
      </c>
      <c r="S30" s="52" t="s">
        <v>5</v>
      </c>
      <c r="T30" s="50" t="s">
        <v>5</v>
      </c>
      <c r="U30" s="51">
        <v>0</v>
      </c>
      <c r="V30" s="51">
        <v>0</v>
      </c>
      <c r="W30" s="51">
        <v>0</v>
      </c>
      <c r="X30" s="51">
        <v>0</v>
      </c>
      <c r="Y30" s="52" t="s">
        <v>5</v>
      </c>
      <c r="Z30" s="50" t="s">
        <v>5</v>
      </c>
      <c r="AA30" s="51">
        <v>0</v>
      </c>
      <c r="AB30" s="51">
        <v>0</v>
      </c>
      <c r="AC30" s="51">
        <v>0</v>
      </c>
      <c r="AD30" s="51">
        <v>0</v>
      </c>
      <c r="AE30" s="52" t="s">
        <v>5</v>
      </c>
      <c r="AF30" s="50">
        <v>191</v>
      </c>
      <c r="AG30" s="51">
        <v>189.08</v>
      </c>
      <c r="AH30" s="51">
        <v>189.08</v>
      </c>
      <c r="AI30" s="51">
        <v>273.08</v>
      </c>
      <c r="AJ30" s="51">
        <v>315</v>
      </c>
      <c r="AK30" s="52">
        <v>0</v>
      </c>
      <c r="AL30" s="50">
        <v>511</v>
      </c>
      <c r="AM30" s="51">
        <v>481.33</v>
      </c>
      <c r="AN30" s="51">
        <v>441.39</v>
      </c>
      <c r="AO30" s="51">
        <v>415.71</v>
      </c>
      <c r="AP30" s="51">
        <v>610</v>
      </c>
      <c r="AQ30" s="52">
        <v>802.2</v>
      </c>
      <c r="AR30" s="50" t="s">
        <v>5</v>
      </c>
      <c r="AS30" s="51">
        <v>0</v>
      </c>
      <c r="AT30" s="51">
        <v>0</v>
      </c>
      <c r="AU30" s="51">
        <v>0</v>
      </c>
      <c r="AV30" s="51">
        <v>0</v>
      </c>
      <c r="AW30" s="52">
        <v>0</v>
      </c>
      <c r="AX30" s="50">
        <v>105</v>
      </c>
      <c r="AY30" s="51">
        <v>107.68</v>
      </c>
      <c r="AZ30" s="51">
        <v>86.88</v>
      </c>
      <c r="BA30" s="51">
        <v>86.884</v>
      </c>
      <c r="BB30" s="51">
        <v>87</v>
      </c>
      <c r="BC30" s="52">
        <v>86.88</v>
      </c>
      <c r="BD30" s="50" t="s">
        <v>5</v>
      </c>
      <c r="BE30" s="51">
        <v>0</v>
      </c>
      <c r="BF30" s="51">
        <v>0</v>
      </c>
      <c r="BG30" s="51">
        <v>0</v>
      </c>
      <c r="BH30" s="51">
        <v>0</v>
      </c>
      <c r="BI30" s="52">
        <v>0</v>
      </c>
      <c r="BJ30" s="50" t="s">
        <v>5</v>
      </c>
      <c r="BK30" s="51">
        <v>0</v>
      </c>
      <c r="BL30" s="51">
        <v>0</v>
      </c>
      <c r="BM30" s="51">
        <v>0</v>
      </c>
      <c r="BN30" s="51">
        <v>0</v>
      </c>
      <c r="BO30" s="52">
        <v>0</v>
      </c>
      <c r="BP30" s="50">
        <v>616</v>
      </c>
      <c r="BQ30" s="51">
        <v>589.01</v>
      </c>
      <c r="BR30" s="51">
        <v>528.27</v>
      </c>
      <c r="BS30" s="51">
        <v>502.59399999999999</v>
      </c>
      <c r="BT30" s="51">
        <v>697</v>
      </c>
      <c r="BU30" s="52">
        <v>889.08</v>
      </c>
      <c r="BV30" s="50">
        <v>1</v>
      </c>
      <c r="BW30" s="51">
        <v>1</v>
      </c>
      <c r="BX30" s="51">
        <v>1.27</v>
      </c>
      <c r="BY30" s="51">
        <v>2.15</v>
      </c>
      <c r="BZ30" s="51">
        <v>1</v>
      </c>
      <c r="CA30" s="52">
        <v>6.8</v>
      </c>
      <c r="CB30" s="50">
        <v>615</v>
      </c>
      <c r="CC30" s="51">
        <v>588.01</v>
      </c>
      <c r="CD30" s="51">
        <v>527</v>
      </c>
      <c r="CE30" s="51">
        <v>500.44400000000002</v>
      </c>
      <c r="CF30" s="51">
        <v>696</v>
      </c>
      <c r="CG30" s="52">
        <v>882.28000000000009</v>
      </c>
      <c r="CH30" s="50">
        <v>945.5</v>
      </c>
      <c r="CI30" s="51">
        <v>898.42</v>
      </c>
      <c r="CJ30" s="51">
        <v>968.96</v>
      </c>
      <c r="CK30" s="51">
        <v>1074.8800000000001</v>
      </c>
      <c r="CL30" s="51">
        <v>1258.58</v>
      </c>
      <c r="CM30" s="52">
        <v>1082.04</v>
      </c>
      <c r="CN30" s="93">
        <v>655.4</v>
      </c>
      <c r="CO30" s="89">
        <v>613.36</v>
      </c>
      <c r="CP30" s="89">
        <v>654.08000000000004</v>
      </c>
      <c r="CQ30" s="89">
        <v>607.59541498264605</v>
      </c>
      <c r="CR30" s="91">
        <v>631.9</v>
      </c>
      <c r="CS30" s="50" t="s">
        <v>5</v>
      </c>
      <c r="CT30" s="51" t="s">
        <v>5</v>
      </c>
      <c r="CU30" s="51" t="s">
        <v>5</v>
      </c>
      <c r="CV30" s="89">
        <v>49.969696969696962</v>
      </c>
      <c r="CW30" s="91">
        <v>58.3</v>
      </c>
      <c r="CX30" s="89">
        <v>655.4</v>
      </c>
      <c r="CY30" s="89">
        <v>613.36</v>
      </c>
      <c r="CZ30" s="89">
        <v>654.08000000000004</v>
      </c>
      <c r="DA30" s="89">
        <v>657.56511195234305</v>
      </c>
      <c r="DB30" s="89">
        <v>690.19999999999993</v>
      </c>
      <c r="DC30" s="89">
        <v>683.99208054836106</v>
      </c>
    </row>
    <row r="31" spans="1:107">
      <c r="A31" s="43" t="s">
        <v>49</v>
      </c>
      <c r="B31" s="47" t="s">
        <v>5</v>
      </c>
      <c r="C31" s="48">
        <v>0</v>
      </c>
      <c r="D31" s="48">
        <v>0</v>
      </c>
      <c r="E31" s="48">
        <v>0</v>
      </c>
      <c r="F31" s="48">
        <v>0</v>
      </c>
      <c r="G31" s="49" t="s">
        <v>5</v>
      </c>
      <c r="H31" s="47" t="s">
        <v>5</v>
      </c>
      <c r="I31" s="48">
        <v>0</v>
      </c>
      <c r="J31" s="48">
        <v>0</v>
      </c>
      <c r="K31" s="48">
        <v>0</v>
      </c>
      <c r="L31" s="48">
        <v>0</v>
      </c>
      <c r="M31" s="49" t="s">
        <v>5</v>
      </c>
      <c r="N31" s="47">
        <v>69</v>
      </c>
      <c r="O31" s="48">
        <v>80.319999999999993</v>
      </c>
      <c r="P31" s="48">
        <v>88.33</v>
      </c>
      <c r="Q31" s="48">
        <v>88.332999999999998</v>
      </c>
      <c r="R31" s="48">
        <v>88</v>
      </c>
      <c r="S31" s="49" t="s">
        <v>5</v>
      </c>
      <c r="T31" s="47" t="s">
        <v>5</v>
      </c>
      <c r="U31" s="48">
        <v>0</v>
      </c>
      <c r="V31" s="48">
        <v>0</v>
      </c>
      <c r="W31" s="48">
        <v>0</v>
      </c>
      <c r="X31" s="48">
        <v>0</v>
      </c>
      <c r="Y31" s="49" t="s">
        <v>5</v>
      </c>
      <c r="Z31" s="47" t="s">
        <v>5</v>
      </c>
      <c r="AA31" s="48">
        <v>0</v>
      </c>
      <c r="AB31" s="48">
        <v>0</v>
      </c>
      <c r="AC31" s="48">
        <v>0</v>
      </c>
      <c r="AD31" s="48">
        <v>0</v>
      </c>
      <c r="AE31" s="49" t="s">
        <v>5</v>
      </c>
      <c r="AF31" s="47">
        <v>69</v>
      </c>
      <c r="AG31" s="48">
        <v>80.319999999999993</v>
      </c>
      <c r="AH31" s="48">
        <v>88.33</v>
      </c>
      <c r="AI31" s="48">
        <v>88.332999999999998</v>
      </c>
      <c r="AJ31" s="48">
        <v>88</v>
      </c>
      <c r="AK31" s="49">
        <v>0</v>
      </c>
      <c r="AL31" s="47" t="s">
        <v>5</v>
      </c>
      <c r="AM31" s="48">
        <v>0</v>
      </c>
      <c r="AN31" s="48">
        <v>0</v>
      </c>
      <c r="AO31" s="48">
        <v>0</v>
      </c>
      <c r="AP31" s="48">
        <v>0</v>
      </c>
      <c r="AQ31" s="49">
        <v>0</v>
      </c>
      <c r="AR31" s="47" t="s">
        <v>5</v>
      </c>
      <c r="AS31" s="48">
        <v>0</v>
      </c>
      <c r="AT31" s="48">
        <v>0</v>
      </c>
      <c r="AU31" s="48">
        <v>0</v>
      </c>
      <c r="AV31" s="48">
        <v>0</v>
      </c>
      <c r="AW31" s="49">
        <v>0</v>
      </c>
      <c r="AX31" s="47">
        <v>61</v>
      </c>
      <c r="AY31" s="48">
        <v>102.83</v>
      </c>
      <c r="AZ31" s="48">
        <v>102.12</v>
      </c>
      <c r="BA31" s="48">
        <v>102.12599999999999</v>
      </c>
      <c r="BB31" s="48">
        <v>102</v>
      </c>
      <c r="BC31" s="49">
        <v>102.12</v>
      </c>
      <c r="BD31" s="47" t="s">
        <v>5</v>
      </c>
      <c r="BE31" s="48">
        <v>0</v>
      </c>
      <c r="BF31" s="48">
        <v>0</v>
      </c>
      <c r="BG31" s="48">
        <v>0</v>
      </c>
      <c r="BH31" s="48">
        <v>0</v>
      </c>
      <c r="BI31" s="49">
        <v>0</v>
      </c>
      <c r="BJ31" s="47" t="s">
        <v>5</v>
      </c>
      <c r="BK31" s="48">
        <v>0</v>
      </c>
      <c r="BL31" s="48">
        <v>0</v>
      </c>
      <c r="BM31" s="48">
        <v>0</v>
      </c>
      <c r="BN31" s="48">
        <v>0</v>
      </c>
      <c r="BO31" s="49">
        <v>0</v>
      </c>
      <c r="BP31" s="47">
        <v>61</v>
      </c>
      <c r="BQ31" s="48">
        <v>102.83</v>
      </c>
      <c r="BR31" s="48">
        <v>102.12</v>
      </c>
      <c r="BS31" s="48">
        <v>102.12599999999999</v>
      </c>
      <c r="BT31" s="48">
        <v>102</v>
      </c>
      <c r="BU31" s="49">
        <v>102.12</v>
      </c>
      <c r="BV31" s="47" t="s">
        <v>5</v>
      </c>
      <c r="BW31" s="48">
        <v>0</v>
      </c>
      <c r="BX31" s="48">
        <v>0.18</v>
      </c>
      <c r="BY31" s="48">
        <v>2.81</v>
      </c>
      <c r="BZ31" s="48">
        <v>1</v>
      </c>
      <c r="CA31" s="49">
        <v>1.1000000000000001</v>
      </c>
      <c r="CB31" s="47">
        <v>61</v>
      </c>
      <c r="CC31" s="48">
        <v>102.83</v>
      </c>
      <c r="CD31" s="48">
        <v>101.94</v>
      </c>
      <c r="CE31" s="48">
        <v>99.315999999999988</v>
      </c>
      <c r="CF31" s="48">
        <v>101</v>
      </c>
      <c r="CG31" s="49">
        <v>101.02000000000001</v>
      </c>
      <c r="CH31" s="47">
        <v>165.5</v>
      </c>
      <c r="CI31" s="48">
        <v>191.33</v>
      </c>
      <c r="CJ31" s="48">
        <v>237.56</v>
      </c>
      <c r="CK31" s="48">
        <v>252.05</v>
      </c>
      <c r="CL31" s="48">
        <v>286.60000000000002</v>
      </c>
      <c r="CM31" s="49">
        <v>302.79000000000002</v>
      </c>
      <c r="CN31" s="94">
        <v>378.3</v>
      </c>
      <c r="CO31" s="90">
        <v>429.31</v>
      </c>
      <c r="CP31" s="90">
        <v>461.69</v>
      </c>
      <c r="CQ31" s="90">
        <v>506.74383131043925</v>
      </c>
      <c r="CR31" s="92">
        <v>469.4</v>
      </c>
      <c r="CS31" s="47" t="s">
        <v>5</v>
      </c>
      <c r="CT31" s="48" t="s">
        <v>5</v>
      </c>
      <c r="CU31" s="48" t="s">
        <v>5</v>
      </c>
      <c r="CV31" s="90">
        <v>0</v>
      </c>
      <c r="CW31" s="92">
        <v>0</v>
      </c>
      <c r="CX31" s="90">
        <v>378.3</v>
      </c>
      <c r="CY31" s="90">
        <v>429.31</v>
      </c>
      <c r="CZ31" s="90">
        <v>461.69</v>
      </c>
      <c r="DA31" s="90">
        <v>506.74383131043925</v>
      </c>
      <c r="DB31" s="90">
        <v>469.4</v>
      </c>
      <c r="DC31" s="90">
        <v>444.68321009570599</v>
      </c>
    </row>
    <row r="32" spans="1:107">
      <c r="A32" s="43" t="s">
        <v>50</v>
      </c>
      <c r="B32" s="50" t="s">
        <v>5</v>
      </c>
      <c r="C32" s="51">
        <v>0</v>
      </c>
      <c r="D32" s="51">
        <v>0</v>
      </c>
      <c r="E32" s="51">
        <v>0</v>
      </c>
      <c r="F32" s="51">
        <v>0</v>
      </c>
      <c r="G32" s="52" t="s">
        <v>5</v>
      </c>
      <c r="H32" s="50" t="s">
        <v>5</v>
      </c>
      <c r="I32" s="51">
        <v>0</v>
      </c>
      <c r="J32" s="51">
        <v>0</v>
      </c>
      <c r="K32" s="51">
        <v>0</v>
      </c>
      <c r="L32" s="51">
        <v>0</v>
      </c>
      <c r="M32" s="52" t="s">
        <v>5</v>
      </c>
      <c r="N32" s="50">
        <v>31</v>
      </c>
      <c r="O32" s="51">
        <v>30.67</v>
      </c>
      <c r="P32" s="51">
        <v>30.67</v>
      </c>
      <c r="Q32" s="51">
        <v>30.67</v>
      </c>
      <c r="R32" s="51">
        <v>31</v>
      </c>
      <c r="S32" s="52" t="s">
        <v>5</v>
      </c>
      <c r="T32" s="50" t="s">
        <v>5</v>
      </c>
      <c r="U32" s="51">
        <v>0</v>
      </c>
      <c r="V32" s="51">
        <v>0</v>
      </c>
      <c r="W32" s="51">
        <v>0</v>
      </c>
      <c r="X32" s="51">
        <v>0</v>
      </c>
      <c r="Y32" s="52" t="s">
        <v>5</v>
      </c>
      <c r="Z32" s="50" t="s">
        <v>5</v>
      </c>
      <c r="AA32" s="51">
        <v>0</v>
      </c>
      <c r="AB32" s="51">
        <v>0</v>
      </c>
      <c r="AC32" s="51">
        <v>0</v>
      </c>
      <c r="AD32" s="51">
        <v>0</v>
      </c>
      <c r="AE32" s="52" t="s">
        <v>5</v>
      </c>
      <c r="AF32" s="50">
        <v>31</v>
      </c>
      <c r="AG32" s="51">
        <v>30.67</v>
      </c>
      <c r="AH32" s="51">
        <v>30.67</v>
      </c>
      <c r="AI32" s="51">
        <v>30.67</v>
      </c>
      <c r="AJ32" s="51">
        <v>31</v>
      </c>
      <c r="AK32" s="52">
        <v>0</v>
      </c>
      <c r="AL32" s="50" t="s">
        <v>5</v>
      </c>
      <c r="AM32" s="51">
        <v>0</v>
      </c>
      <c r="AN32" s="51">
        <v>0</v>
      </c>
      <c r="AO32" s="51">
        <v>0</v>
      </c>
      <c r="AP32" s="51">
        <v>0</v>
      </c>
      <c r="AQ32" s="52">
        <v>0</v>
      </c>
      <c r="AR32" s="50" t="s">
        <v>5</v>
      </c>
      <c r="AS32" s="51">
        <v>0</v>
      </c>
      <c r="AT32" s="51">
        <v>0</v>
      </c>
      <c r="AU32" s="51">
        <v>0</v>
      </c>
      <c r="AV32" s="51">
        <v>0</v>
      </c>
      <c r="AW32" s="52">
        <v>0</v>
      </c>
      <c r="AX32" s="50">
        <v>97</v>
      </c>
      <c r="AY32" s="51">
        <v>99.49</v>
      </c>
      <c r="AZ32" s="51">
        <v>80.28</v>
      </c>
      <c r="BA32" s="51">
        <v>80.316000000000003</v>
      </c>
      <c r="BB32" s="51">
        <v>80</v>
      </c>
      <c r="BC32" s="52">
        <v>83.08</v>
      </c>
      <c r="BD32" s="50" t="s">
        <v>5</v>
      </c>
      <c r="BE32" s="51">
        <v>0</v>
      </c>
      <c r="BF32" s="51">
        <v>0</v>
      </c>
      <c r="BG32" s="51">
        <v>0</v>
      </c>
      <c r="BH32" s="51">
        <v>0</v>
      </c>
      <c r="BI32" s="52">
        <v>0</v>
      </c>
      <c r="BJ32" s="50" t="s">
        <v>5</v>
      </c>
      <c r="BK32" s="51">
        <v>0</v>
      </c>
      <c r="BL32" s="51">
        <v>0</v>
      </c>
      <c r="BM32" s="51">
        <v>0</v>
      </c>
      <c r="BN32" s="51">
        <v>0</v>
      </c>
      <c r="BO32" s="52">
        <v>0</v>
      </c>
      <c r="BP32" s="50">
        <v>97</v>
      </c>
      <c r="BQ32" s="51">
        <v>99.49</v>
      </c>
      <c r="BR32" s="51">
        <v>80.28</v>
      </c>
      <c r="BS32" s="51">
        <v>80.316000000000003</v>
      </c>
      <c r="BT32" s="51">
        <v>80</v>
      </c>
      <c r="BU32" s="52">
        <v>83.08</v>
      </c>
      <c r="BV32" s="50">
        <v>6</v>
      </c>
      <c r="BW32" s="51">
        <v>0</v>
      </c>
      <c r="BX32" s="51">
        <v>0</v>
      </c>
      <c r="BY32" s="51">
        <v>5.44</v>
      </c>
      <c r="BZ32" s="51">
        <v>2</v>
      </c>
      <c r="CA32" s="52">
        <v>0</v>
      </c>
      <c r="CB32" s="50">
        <v>91</v>
      </c>
      <c r="CC32" s="51">
        <v>99.49</v>
      </c>
      <c r="CD32" s="51">
        <v>80.28</v>
      </c>
      <c r="CE32" s="51">
        <v>74.876000000000005</v>
      </c>
      <c r="CF32" s="51">
        <v>78</v>
      </c>
      <c r="CG32" s="52">
        <v>83.08</v>
      </c>
      <c r="CH32" s="50">
        <v>192.97</v>
      </c>
      <c r="CI32" s="51">
        <v>225</v>
      </c>
      <c r="CJ32" s="51">
        <v>288.86</v>
      </c>
      <c r="CK32" s="51">
        <v>317.49</v>
      </c>
      <c r="CL32" s="51">
        <v>327.64</v>
      </c>
      <c r="CM32" s="52">
        <v>394.5</v>
      </c>
      <c r="CN32" s="93">
        <v>226</v>
      </c>
      <c r="CO32" s="89">
        <v>242.39</v>
      </c>
      <c r="CP32" s="89">
        <v>264.81</v>
      </c>
      <c r="CQ32" s="89">
        <v>257.1786618530686</v>
      </c>
      <c r="CR32" s="91">
        <v>268.5</v>
      </c>
      <c r="CS32" s="50" t="s">
        <v>5</v>
      </c>
      <c r="CT32" s="51" t="s">
        <v>5</v>
      </c>
      <c r="CU32" s="51" t="s">
        <v>5</v>
      </c>
      <c r="CV32" s="89">
        <v>0</v>
      </c>
      <c r="CW32" s="91">
        <v>0</v>
      </c>
      <c r="CX32" s="89">
        <v>226</v>
      </c>
      <c r="CY32" s="89">
        <v>242.39</v>
      </c>
      <c r="CZ32" s="89">
        <v>264.81</v>
      </c>
      <c r="DA32" s="89">
        <v>257.1786618530686</v>
      </c>
      <c r="DB32" s="89">
        <v>268.5</v>
      </c>
      <c r="DC32" s="89">
        <v>258.96460148467844</v>
      </c>
    </row>
    <row r="33" spans="1:107">
      <c r="A33" s="43" t="s">
        <v>51</v>
      </c>
      <c r="B33" s="47">
        <v>2068</v>
      </c>
      <c r="C33" s="48">
        <v>2061.9299999999998</v>
      </c>
      <c r="D33" s="48">
        <v>2061.9299999999998</v>
      </c>
      <c r="E33" s="48">
        <v>2061.9299999999998</v>
      </c>
      <c r="F33" s="48">
        <v>2062</v>
      </c>
      <c r="G33" s="49" t="s">
        <v>5</v>
      </c>
      <c r="H33" s="47">
        <v>420</v>
      </c>
      <c r="I33" s="48">
        <v>420</v>
      </c>
      <c r="J33" s="48">
        <v>1620</v>
      </c>
      <c r="K33" s="48">
        <v>2220</v>
      </c>
      <c r="L33" s="48">
        <v>3170</v>
      </c>
      <c r="M33" s="49" t="s">
        <v>5</v>
      </c>
      <c r="N33" s="47">
        <v>32</v>
      </c>
      <c r="O33" s="48">
        <v>64.3</v>
      </c>
      <c r="P33" s="48">
        <v>79.63</v>
      </c>
      <c r="Q33" s="48">
        <v>97.3</v>
      </c>
      <c r="R33" s="48">
        <v>97</v>
      </c>
      <c r="S33" s="49" t="s">
        <v>5</v>
      </c>
      <c r="T33" s="47" t="s">
        <v>5</v>
      </c>
      <c r="U33" s="48">
        <v>0</v>
      </c>
      <c r="V33" s="48">
        <v>0</v>
      </c>
      <c r="W33" s="48">
        <v>0</v>
      </c>
      <c r="X33" s="48">
        <v>0</v>
      </c>
      <c r="Y33" s="49" t="s">
        <v>5</v>
      </c>
      <c r="Z33" s="47" t="s">
        <v>5</v>
      </c>
      <c r="AA33" s="48">
        <v>0</v>
      </c>
      <c r="AB33" s="48">
        <v>0</v>
      </c>
      <c r="AC33" s="48">
        <v>0</v>
      </c>
      <c r="AD33" s="48">
        <v>0</v>
      </c>
      <c r="AE33" s="49" t="s">
        <v>5</v>
      </c>
      <c r="AF33" s="47">
        <v>2520</v>
      </c>
      <c r="AG33" s="48">
        <v>2546.23</v>
      </c>
      <c r="AH33" s="48">
        <v>3761.56</v>
      </c>
      <c r="AI33" s="48">
        <v>4379.2299999999996</v>
      </c>
      <c r="AJ33" s="48">
        <v>5329</v>
      </c>
      <c r="AK33" s="49">
        <v>0</v>
      </c>
      <c r="AL33" s="47">
        <v>5843</v>
      </c>
      <c r="AM33" s="48">
        <v>4103.05</v>
      </c>
      <c r="AN33" s="48">
        <v>4929.8900000000003</v>
      </c>
      <c r="AO33" s="48">
        <v>4987.33</v>
      </c>
      <c r="AP33" s="48">
        <v>4544</v>
      </c>
      <c r="AQ33" s="49">
        <v>7146.63</v>
      </c>
      <c r="AR33" s="47">
        <v>3191</v>
      </c>
      <c r="AS33" s="48">
        <v>2961.13</v>
      </c>
      <c r="AT33" s="48">
        <v>4122.03</v>
      </c>
      <c r="AU33" s="48">
        <v>9318.26</v>
      </c>
      <c r="AV33" s="48">
        <v>11750</v>
      </c>
      <c r="AW33" s="49">
        <v>13074.24</v>
      </c>
      <c r="AX33" s="47">
        <v>109</v>
      </c>
      <c r="AY33" s="48">
        <v>223.14</v>
      </c>
      <c r="AZ33" s="48">
        <v>222.96</v>
      </c>
      <c r="BA33" s="48">
        <v>262.79000000000002</v>
      </c>
      <c r="BB33" s="48">
        <v>263</v>
      </c>
      <c r="BC33" s="49">
        <v>294.33</v>
      </c>
      <c r="BD33" s="47" t="s">
        <v>5</v>
      </c>
      <c r="BE33" s="48">
        <v>0</v>
      </c>
      <c r="BF33" s="48">
        <v>0</v>
      </c>
      <c r="BG33" s="48">
        <v>0</v>
      </c>
      <c r="BH33" s="48">
        <v>0</v>
      </c>
      <c r="BI33" s="49">
        <v>0</v>
      </c>
      <c r="BJ33" s="47" t="s">
        <v>5</v>
      </c>
      <c r="BK33" s="48">
        <v>0</v>
      </c>
      <c r="BL33" s="48">
        <v>0</v>
      </c>
      <c r="BM33" s="48">
        <v>0</v>
      </c>
      <c r="BN33" s="48">
        <v>0</v>
      </c>
      <c r="BO33" s="49">
        <v>0</v>
      </c>
      <c r="BP33" s="47">
        <v>9143</v>
      </c>
      <c r="BQ33" s="48">
        <v>7287.32</v>
      </c>
      <c r="BR33" s="48">
        <v>9274.8799999999992</v>
      </c>
      <c r="BS33" s="48">
        <v>14568.38</v>
      </c>
      <c r="BT33" s="48">
        <v>16557</v>
      </c>
      <c r="BU33" s="49">
        <v>20515.2</v>
      </c>
      <c r="BV33" s="47">
        <v>349</v>
      </c>
      <c r="BW33" s="48">
        <v>325</v>
      </c>
      <c r="BX33" s="48">
        <v>448.22</v>
      </c>
      <c r="BY33" s="48">
        <v>991.40499999999997</v>
      </c>
      <c r="BZ33" s="48">
        <v>1273</v>
      </c>
      <c r="CA33" s="49">
        <v>1192.2800000000002</v>
      </c>
      <c r="CB33" s="47">
        <v>8794</v>
      </c>
      <c r="CC33" s="48">
        <v>6962.32</v>
      </c>
      <c r="CD33" s="48">
        <v>8826.66</v>
      </c>
      <c r="CE33" s="48">
        <v>13576.975</v>
      </c>
      <c r="CF33" s="48">
        <v>15284</v>
      </c>
      <c r="CG33" s="49">
        <v>19322.920000000002</v>
      </c>
      <c r="CH33" s="47">
        <v>11732.52</v>
      </c>
      <c r="CI33" s="48">
        <v>12227.86</v>
      </c>
      <c r="CJ33" s="48">
        <v>13099.2</v>
      </c>
      <c r="CK33" s="48">
        <v>13054.18</v>
      </c>
      <c r="CL33" s="48">
        <v>13552</v>
      </c>
      <c r="CM33" s="49">
        <v>14411.46</v>
      </c>
      <c r="CN33" s="94">
        <v>775.2</v>
      </c>
      <c r="CO33" s="90">
        <v>837.55</v>
      </c>
      <c r="CP33" s="90">
        <v>1070.3499999999999</v>
      </c>
      <c r="CQ33" s="90">
        <v>528.08362891012462</v>
      </c>
      <c r="CR33" s="92">
        <v>547.79999999999995</v>
      </c>
      <c r="CS33" s="47" t="s">
        <v>5</v>
      </c>
      <c r="CT33" s="48" t="s">
        <v>5</v>
      </c>
      <c r="CU33" s="48" t="s">
        <v>5</v>
      </c>
      <c r="CV33" s="90">
        <v>617.710205078125</v>
      </c>
      <c r="CW33" s="92">
        <v>661.4</v>
      </c>
      <c r="CX33" s="90">
        <v>775.2</v>
      </c>
      <c r="CY33" s="90">
        <v>837.55</v>
      </c>
      <c r="CZ33" s="90">
        <v>1070.3499999999999</v>
      </c>
      <c r="DA33" s="90">
        <v>1145.7938339882496</v>
      </c>
      <c r="DB33" s="90">
        <v>1209.1999999999998</v>
      </c>
      <c r="DC33" s="90">
        <v>1348.5956654473041</v>
      </c>
    </row>
    <row r="34" spans="1:107">
      <c r="A34" s="43" t="s">
        <v>52</v>
      </c>
      <c r="B34" s="50">
        <v>2320</v>
      </c>
      <c r="C34" s="51">
        <v>2230.23</v>
      </c>
      <c r="D34" s="51">
        <v>2230.23</v>
      </c>
      <c r="E34" s="51">
        <v>2230.23</v>
      </c>
      <c r="F34" s="51">
        <v>2230</v>
      </c>
      <c r="G34" s="52" t="s">
        <v>5</v>
      </c>
      <c r="H34" s="50">
        <v>2630</v>
      </c>
      <c r="I34" s="51">
        <v>2630</v>
      </c>
      <c r="J34" s="51">
        <v>2630</v>
      </c>
      <c r="K34" s="51">
        <v>2630</v>
      </c>
      <c r="L34" s="51">
        <v>3130</v>
      </c>
      <c r="M34" s="52" t="s">
        <v>5</v>
      </c>
      <c r="N34" s="50">
        <v>161</v>
      </c>
      <c r="O34" s="51">
        <v>278.89999999999998</v>
      </c>
      <c r="P34" s="51">
        <v>329.25</v>
      </c>
      <c r="Q34" s="51">
        <v>353.57499999999999</v>
      </c>
      <c r="R34" s="51">
        <v>388</v>
      </c>
      <c r="S34" s="52" t="s">
        <v>5</v>
      </c>
      <c r="T34" s="50" t="s">
        <v>5</v>
      </c>
      <c r="U34" s="51">
        <v>0</v>
      </c>
      <c r="V34" s="51">
        <v>0</v>
      </c>
      <c r="W34" s="51">
        <v>25</v>
      </c>
      <c r="X34" s="51">
        <v>25</v>
      </c>
      <c r="Y34" s="52" t="s">
        <v>5</v>
      </c>
      <c r="Z34" s="50" t="s">
        <v>5</v>
      </c>
      <c r="AA34" s="51">
        <v>0</v>
      </c>
      <c r="AB34" s="51">
        <v>0</v>
      </c>
      <c r="AC34" s="51">
        <v>0</v>
      </c>
      <c r="AD34" s="51">
        <v>0</v>
      </c>
      <c r="AE34" s="52" t="s">
        <v>5</v>
      </c>
      <c r="AF34" s="50">
        <v>5111</v>
      </c>
      <c r="AG34" s="51">
        <v>5139.13</v>
      </c>
      <c r="AH34" s="51">
        <v>5189.4799999999996</v>
      </c>
      <c r="AI34" s="51">
        <v>5238.8050000000003</v>
      </c>
      <c r="AJ34" s="51">
        <v>5773</v>
      </c>
      <c r="AK34" s="52">
        <v>0</v>
      </c>
      <c r="AL34" s="50">
        <v>9082</v>
      </c>
      <c r="AM34" s="51">
        <v>7335.63</v>
      </c>
      <c r="AN34" s="51">
        <v>9054.49</v>
      </c>
      <c r="AO34" s="51">
        <v>9916.14</v>
      </c>
      <c r="AP34" s="51">
        <v>8575</v>
      </c>
      <c r="AQ34" s="52">
        <v>9144.2900000000009</v>
      </c>
      <c r="AR34" s="50">
        <v>18066</v>
      </c>
      <c r="AS34" s="51">
        <v>20295.689999999999</v>
      </c>
      <c r="AT34" s="51">
        <v>18324.82</v>
      </c>
      <c r="AU34" s="51">
        <v>19068.43</v>
      </c>
      <c r="AV34" s="51">
        <v>18012</v>
      </c>
      <c r="AW34" s="52">
        <v>19808.95</v>
      </c>
      <c r="AX34" s="50">
        <v>563</v>
      </c>
      <c r="AY34" s="51">
        <v>998.34</v>
      </c>
      <c r="AZ34" s="51">
        <v>924.66</v>
      </c>
      <c r="BA34" s="51">
        <v>988.60624999999993</v>
      </c>
      <c r="BB34" s="51">
        <v>1074</v>
      </c>
      <c r="BC34" s="52">
        <v>904.53</v>
      </c>
      <c r="BD34" s="50" t="s">
        <v>5</v>
      </c>
      <c r="BE34" s="51">
        <v>0</v>
      </c>
      <c r="BF34" s="51">
        <v>0</v>
      </c>
      <c r="BG34" s="51">
        <v>11.045999999999999</v>
      </c>
      <c r="BH34" s="51">
        <v>36</v>
      </c>
      <c r="BI34" s="52">
        <v>64.48</v>
      </c>
      <c r="BJ34" s="50" t="s">
        <v>5</v>
      </c>
      <c r="BK34" s="51">
        <v>0</v>
      </c>
      <c r="BL34" s="51">
        <v>0</v>
      </c>
      <c r="BM34" s="51">
        <v>0</v>
      </c>
      <c r="BN34" s="51">
        <v>0</v>
      </c>
      <c r="BO34" s="52">
        <v>0</v>
      </c>
      <c r="BP34" s="50">
        <v>27711</v>
      </c>
      <c r="BQ34" s="51">
        <v>28629.66</v>
      </c>
      <c r="BR34" s="51">
        <v>28303.97</v>
      </c>
      <c r="BS34" s="51">
        <v>29984.222249999999</v>
      </c>
      <c r="BT34" s="51">
        <v>27697</v>
      </c>
      <c r="BU34" s="52">
        <v>29922.25</v>
      </c>
      <c r="BV34" s="50">
        <v>1724</v>
      </c>
      <c r="BW34" s="51">
        <v>1817</v>
      </c>
      <c r="BX34" s="51">
        <v>1643.08</v>
      </c>
      <c r="BY34" s="51">
        <v>1739.2573100000002</v>
      </c>
      <c r="BZ34" s="51">
        <v>1619</v>
      </c>
      <c r="CA34" s="52">
        <v>1508.4612359999999</v>
      </c>
      <c r="CB34" s="50">
        <v>25987</v>
      </c>
      <c r="CC34" s="51">
        <v>26812.66</v>
      </c>
      <c r="CD34" s="51">
        <v>26660.89</v>
      </c>
      <c r="CE34" s="51">
        <v>28244.964939999998</v>
      </c>
      <c r="CF34" s="51">
        <v>26078</v>
      </c>
      <c r="CG34" s="52">
        <v>28413.788764000001</v>
      </c>
      <c r="CH34" s="50">
        <v>29224.63</v>
      </c>
      <c r="CI34" s="51">
        <v>31291.49</v>
      </c>
      <c r="CJ34" s="51">
        <v>32155.38</v>
      </c>
      <c r="CK34" s="51">
        <v>33888.379999999997</v>
      </c>
      <c r="CL34" s="51">
        <v>35825.19</v>
      </c>
      <c r="CM34" s="52">
        <v>36852.009999999995</v>
      </c>
      <c r="CN34" s="93">
        <v>1553</v>
      </c>
      <c r="CO34" s="89">
        <v>1663.01</v>
      </c>
      <c r="CP34" s="89">
        <v>1735.51</v>
      </c>
      <c r="CQ34" s="89">
        <v>1739.9595974065082</v>
      </c>
      <c r="CR34" s="91">
        <v>1712.1</v>
      </c>
      <c r="CS34" s="50" t="s">
        <v>5</v>
      </c>
      <c r="CT34" s="51" t="s">
        <v>5</v>
      </c>
      <c r="CU34" s="51" t="s">
        <v>5</v>
      </c>
      <c r="CV34" s="89">
        <v>59.048815506101938</v>
      </c>
      <c r="CW34" s="91">
        <v>49</v>
      </c>
      <c r="CX34" s="89">
        <v>1553</v>
      </c>
      <c r="CY34" s="89">
        <v>1663.01</v>
      </c>
      <c r="CZ34" s="89">
        <v>1735.51</v>
      </c>
      <c r="DA34" s="89">
        <v>1799.0084129126101</v>
      </c>
      <c r="DB34" s="89">
        <v>1761.1</v>
      </c>
      <c r="DC34" s="89">
        <v>1810.0009745986929</v>
      </c>
    </row>
    <row r="35" spans="1:107">
      <c r="A35" s="43" t="s">
        <v>53</v>
      </c>
      <c r="B35" s="47">
        <v>989</v>
      </c>
      <c r="C35" s="48">
        <v>987.96</v>
      </c>
      <c r="D35" s="48">
        <v>987.96</v>
      </c>
      <c r="E35" s="48">
        <v>987.96</v>
      </c>
      <c r="F35" s="48">
        <v>988</v>
      </c>
      <c r="G35" s="49" t="s">
        <v>5</v>
      </c>
      <c r="H35" s="47">
        <v>2545</v>
      </c>
      <c r="I35" s="48">
        <v>3375</v>
      </c>
      <c r="J35" s="48">
        <v>3885</v>
      </c>
      <c r="K35" s="48">
        <v>4155.0320000000002</v>
      </c>
      <c r="L35" s="48">
        <v>5095</v>
      </c>
      <c r="M35" s="49" t="s">
        <v>5</v>
      </c>
      <c r="N35" s="47">
        <v>726</v>
      </c>
      <c r="O35" s="48">
        <v>926.15</v>
      </c>
      <c r="P35" s="48">
        <v>1467.78</v>
      </c>
      <c r="Q35" s="48">
        <v>2365.5500000000002</v>
      </c>
      <c r="R35" s="48">
        <v>3327</v>
      </c>
      <c r="S35" s="49" t="s">
        <v>5</v>
      </c>
      <c r="T35" s="47">
        <v>444</v>
      </c>
      <c r="U35" s="48">
        <v>443.8</v>
      </c>
      <c r="V35" s="48">
        <v>443.8</v>
      </c>
      <c r="W35" s="48">
        <v>443.8</v>
      </c>
      <c r="X35" s="48">
        <v>554</v>
      </c>
      <c r="Y35" s="49" t="s">
        <v>5</v>
      </c>
      <c r="Z35" s="47" t="s">
        <v>5</v>
      </c>
      <c r="AA35" s="48">
        <v>0</v>
      </c>
      <c r="AB35" s="48">
        <v>0</v>
      </c>
      <c r="AC35" s="48">
        <v>0</v>
      </c>
      <c r="AD35" s="48">
        <v>0</v>
      </c>
      <c r="AE35" s="49" t="s">
        <v>5</v>
      </c>
      <c r="AF35" s="47">
        <v>4704</v>
      </c>
      <c r="AG35" s="48">
        <v>5732.91</v>
      </c>
      <c r="AH35" s="48">
        <v>6784.54</v>
      </c>
      <c r="AI35" s="48">
        <v>7952.3420000000006</v>
      </c>
      <c r="AJ35" s="48">
        <v>9964</v>
      </c>
      <c r="AK35" s="49">
        <v>0</v>
      </c>
      <c r="AL35" s="47">
        <v>2935</v>
      </c>
      <c r="AM35" s="48">
        <v>2259.5100000000002</v>
      </c>
      <c r="AN35" s="48">
        <v>2731.28</v>
      </c>
      <c r="AO35" s="48">
        <v>3501.74</v>
      </c>
      <c r="AP35" s="48">
        <v>3271</v>
      </c>
      <c r="AQ35" s="49">
        <v>3607.52</v>
      </c>
      <c r="AR35" s="47">
        <v>19662</v>
      </c>
      <c r="AS35" s="48">
        <v>20491.310000000001</v>
      </c>
      <c r="AT35" s="48">
        <v>22769.61</v>
      </c>
      <c r="AU35" s="48">
        <v>26018.57</v>
      </c>
      <c r="AV35" s="48">
        <v>27893</v>
      </c>
      <c r="AW35" s="49">
        <v>32961.22</v>
      </c>
      <c r="AX35" s="47">
        <v>1171</v>
      </c>
      <c r="AY35" s="48">
        <v>1762.88</v>
      </c>
      <c r="AZ35" s="48">
        <v>2751.02</v>
      </c>
      <c r="BA35" s="48">
        <v>4371.9175000000005</v>
      </c>
      <c r="BB35" s="48">
        <v>6112</v>
      </c>
      <c r="BC35" s="49">
        <v>6661.18</v>
      </c>
      <c r="BD35" s="47">
        <v>2638</v>
      </c>
      <c r="BE35" s="48">
        <v>2777.69</v>
      </c>
      <c r="BF35" s="48">
        <v>2296</v>
      </c>
      <c r="BG35" s="48">
        <v>2790.56</v>
      </c>
      <c r="BH35" s="48">
        <v>1661</v>
      </c>
      <c r="BI35" s="49">
        <v>1804.51</v>
      </c>
      <c r="BJ35" s="47" t="s">
        <v>5</v>
      </c>
      <c r="BK35" s="48">
        <v>0</v>
      </c>
      <c r="BL35" s="48">
        <v>0</v>
      </c>
      <c r="BM35" s="48">
        <v>0</v>
      </c>
      <c r="BN35" s="48">
        <v>0</v>
      </c>
      <c r="BO35" s="49">
        <v>0</v>
      </c>
      <c r="BP35" s="47">
        <v>27396</v>
      </c>
      <c r="BQ35" s="48">
        <v>27291.39</v>
      </c>
      <c r="BR35" s="48">
        <v>30547.91</v>
      </c>
      <c r="BS35" s="48">
        <v>36682.787499999999</v>
      </c>
      <c r="BT35" s="48">
        <v>38937</v>
      </c>
      <c r="BU35" s="49">
        <v>45034.43</v>
      </c>
      <c r="BV35" s="47">
        <v>2098</v>
      </c>
      <c r="BW35" s="48">
        <v>2030</v>
      </c>
      <c r="BX35" s="48">
        <v>2224.46</v>
      </c>
      <c r="BY35" s="48">
        <v>1119.9466700000003</v>
      </c>
      <c r="BZ35" s="48">
        <v>2831</v>
      </c>
      <c r="CA35" s="49">
        <v>3057.8211060000003</v>
      </c>
      <c r="CB35" s="47">
        <v>25298</v>
      </c>
      <c r="CC35" s="48">
        <v>25261.39</v>
      </c>
      <c r="CD35" s="48">
        <v>28323.45</v>
      </c>
      <c r="CE35" s="48">
        <v>35562.840830000001</v>
      </c>
      <c r="CF35" s="48">
        <v>36106</v>
      </c>
      <c r="CG35" s="49">
        <v>41976.608893999997</v>
      </c>
      <c r="CH35" s="47">
        <v>26641.57</v>
      </c>
      <c r="CI35" s="48">
        <v>30622.78</v>
      </c>
      <c r="CJ35" s="48">
        <v>33926.550000000003</v>
      </c>
      <c r="CK35" s="48">
        <v>37903.81</v>
      </c>
      <c r="CL35" s="48">
        <v>42160.22</v>
      </c>
      <c r="CM35" s="49">
        <v>41433.909999999996</v>
      </c>
      <c r="CN35" s="94">
        <v>747.1</v>
      </c>
      <c r="CO35" s="90">
        <v>811.12</v>
      </c>
      <c r="CP35" s="90">
        <v>843.75</v>
      </c>
      <c r="CQ35" s="90">
        <v>794.55397636476494</v>
      </c>
      <c r="CR35" s="92">
        <v>862.9</v>
      </c>
      <c r="CS35" s="47" t="s">
        <v>5</v>
      </c>
      <c r="CT35" s="48" t="s">
        <v>5</v>
      </c>
      <c r="CU35" s="48" t="s">
        <v>5</v>
      </c>
      <c r="CV35" s="90">
        <v>132.8028333576749</v>
      </c>
      <c r="CW35" s="92">
        <v>119</v>
      </c>
      <c r="CX35" s="90">
        <v>747.1</v>
      </c>
      <c r="CY35" s="90">
        <v>811.12</v>
      </c>
      <c r="CZ35" s="90">
        <v>843.75</v>
      </c>
      <c r="DA35" s="90">
        <v>927.35680972243983</v>
      </c>
      <c r="DB35" s="90">
        <v>981.9</v>
      </c>
      <c r="DC35" s="90">
        <v>1011.1876660262834</v>
      </c>
    </row>
    <row r="36" spans="1:107">
      <c r="A36" s="43" t="s">
        <v>54</v>
      </c>
      <c r="B36" s="50" t="s">
        <v>5</v>
      </c>
      <c r="C36" s="51">
        <v>0</v>
      </c>
      <c r="D36" s="51">
        <v>0</v>
      </c>
      <c r="E36" s="51">
        <v>0</v>
      </c>
      <c r="F36" s="51">
        <v>0</v>
      </c>
      <c r="G36" s="52" t="s">
        <v>5</v>
      </c>
      <c r="H36" s="50" t="s">
        <v>5</v>
      </c>
      <c r="I36" s="51">
        <v>0</v>
      </c>
      <c r="J36" s="51">
        <v>0</v>
      </c>
      <c r="K36" s="51">
        <v>0</v>
      </c>
      <c r="L36" s="51">
        <v>0</v>
      </c>
      <c r="M36" s="52" t="s">
        <v>5</v>
      </c>
      <c r="N36" s="50">
        <v>46</v>
      </c>
      <c r="O36" s="51">
        <v>52.11</v>
      </c>
      <c r="P36" s="51">
        <v>52.11</v>
      </c>
      <c r="Q36" s="51">
        <v>57.11</v>
      </c>
      <c r="R36" s="51">
        <v>57</v>
      </c>
      <c r="S36" s="52" t="s">
        <v>5</v>
      </c>
      <c r="T36" s="50" t="s">
        <v>5</v>
      </c>
      <c r="U36" s="51">
        <v>0</v>
      </c>
      <c r="V36" s="51">
        <v>0</v>
      </c>
      <c r="W36" s="51">
        <v>0</v>
      </c>
      <c r="X36" s="51">
        <v>0</v>
      </c>
      <c r="Y36" s="52" t="s">
        <v>5</v>
      </c>
      <c r="Z36" s="50" t="s">
        <v>5</v>
      </c>
      <c r="AA36" s="51">
        <v>0</v>
      </c>
      <c r="AB36" s="51">
        <v>0</v>
      </c>
      <c r="AC36" s="51">
        <v>0</v>
      </c>
      <c r="AD36" s="51">
        <v>0</v>
      </c>
      <c r="AE36" s="52" t="s">
        <v>5</v>
      </c>
      <c r="AF36" s="50">
        <v>46</v>
      </c>
      <c r="AG36" s="51">
        <v>52.11</v>
      </c>
      <c r="AH36" s="51">
        <v>52.11</v>
      </c>
      <c r="AI36" s="51">
        <v>57.11</v>
      </c>
      <c r="AJ36" s="51">
        <v>57</v>
      </c>
      <c r="AK36" s="52">
        <v>0</v>
      </c>
      <c r="AL36" s="50" t="s">
        <v>5</v>
      </c>
      <c r="AM36" s="51">
        <v>0</v>
      </c>
      <c r="AN36" s="51">
        <v>0</v>
      </c>
      <c r="AO36" s="51">
        <v>0</v>
      </c>
      <c r="AP36" s="51">
        <v>0</v>
      </c>
      <c r="AQ36" s="52">
        <v>291.42</v>
      </c>
      <c r="AR36" s="50" t="s">
        <v>5</v>
      </c>
      <c r="AS36" s="51">
        <v>0</v>
      </c>
      <c r="AT36" s="51">
        <v>0</v>
      </c>
      <c r="AU36" s="51">
        <v>0</v>
      </c>
      <c r="AV36" s="51">
        <v>0</v>
      </c>
      <c r="AW36" s="52">
        <v>0</v>
      </c>
      <c r="AX36" s="50">
        <v>139</v>
      </c>
      <c r="AY36" s="51">
        <v>163.57</v>
      </c>
      <c r="AZ36" s="51">
        <v>131.91</v>
      </c>
      <c r="BA36" s="51">
        <v>145.99799999999999</v>
      </c>
      <c r="BB36" s="51">
        <v>146</v>
      </c>
      <c r="BC36" s="52">
        <v>145.90799999999999</v>
      </c>
      <c r="BD36" s="50" t="s">
        <v>5</v>
      </c>
      <c r="BE36" s="51">
        <v>0</v>
      </c>
      <c r="BF36" s="51">
        <v>0</v>
      </c>
      <c r="BG36" s="51">
        <v>0</v>
      </c>
      <c r="BH36" s="51">
        <v>0</v>
      </c>
      <c r="BI36" s="52">
        <v>0</v>
      </c>
      <c r="BJ36" s="50" t="s">
        <v>5</v>
      </c>
      <c r="BK36" s="51">
        <v>0</v>
      </c>
      <c r="BL36" s="51">
        <v>0</v>
      </c>
      <c r="BM36" s="51">
        <v>0</v>
      </c>
      <c r="BN36" s="51">
        <v>0</v>
      </c>
      <c r="BO36" s="52">
        <v>0</v>
      </c>
      <c r="BP36" s="50">
        <v>139</v>
      </c>
      <c r="BQ36" s="51">
        <v>163.57</v>
      </c>
      <c r="BR36" s="51">
        <v>131.91</v>
      </c>
      <c r="BS36" s="51">
        <v>145.99799999999999</v>
      </c>
      <c r="BT36" s="51">
        <v>146</v>
      </c>
      <c r="BU36" s="52">
        <v>437.32799999999997</v>
      </c>
      <c r="BV36" s="50" t="s">
        <v>5</v>
      </c>
      <c r="BW36" s="51">
        <v>0</v>
      </c>
      <c r="BX36" s="51">
        <v>0.13</v>
      </c>
      <c r="BY36" s="51">
        <v>0.05</v>
      </c>
      <c r="BZ36" s="51">
        <v>0</v>
      </c>
      <c r="CA36" s="52">
        <v>0</v>
      </c>
      <c r="CB36" s="50">
        <v>139</v>
      </c>
      <c r="CC36" s="51">
        <v>163.57</v>
      </c>
      <c r="CD36" s="51">
        <v>131.78</v>
      </c>
      <c r="CE36" s="51">
        <v>145.94799999999998</v>
      </c>
      <c r="CF36" s="51">
        <v>146</v>
      </c>
      <c r="CG36" s="52">
        <v>437.32799999999997</v>
      </c>
      <c r="CH36" s="50">
        <v>277.31</v>
      </c>
      <c r="CI36" s="51">
        <v>301.5</v>
      </c>
      <c r="CJ36" s="51">
        <v>337.62</v>
      </c>
      <c r="CK36" s="51">
        <v>370.62</v>
      </c>
      <c r="CL36" s="51">
        <v>385.44</v>
      </c>
      <c r="CM36" s="52">
        <v>385.44000000000005</v>
      </c>
      <c r="CN36" s="93">
        <v>806.3</v>
      </c>
      <c r="CO36" s="89">
        <v>845.4</v>
      </c>
      <c r="CP36" s="89">
        <v>880.11</v>
      </c>
      <c r="CQ36" s="89">
        <v>886.36246886991773</v>
      </c>
      <c r="CR36" s="91">
        <v>861.8</v>
      </c>
      <c r="CS36" s="50" t="s">
        <v>5</v>
      </c>
      <c r="CT36" s="51" t="s">
        <v>5</v>
      </c>
      <c r="CU36" s="51" t="s">
        <v>5</v>
      </c>
      <c r="CV36" s="89">
        <v>0</v>
      </c>
      <c r="CW36" s="91">
        <v>0</v>
      </c>
      <c r="CX36" s="89">
        <v>806.3</v>
      </c>
      <c r="CY36" s="89">
        <v>845.4</v>
      </c>
      <c r="CZ36" s="89">
        <v>880.11</v>
      </c>
      <c r="DA36" s="89">
        <v>886.36246886991773</v>
      </c>
      <c r="DB36" s="89">
        <v>861.8</v>
      </c>
      <c r="DC36" s="89">
        <v>699.74020334567354</v>
      </c>
    </row>
    <row r="37" spans="1:107">
      <c r="A37" s="43" t="s">
        <v>121</v>
      </c>
      <c r="B37" s="47"/>
      <c r="C37" s="48"/>
      <c r="D37" s="48"/>
      <c r="E37" s="48"/>
      <c r="F37" s="48"/>
      <c r="G37" s="49" t="s">
        <v>5</v>
      </c>
      <c r="H37" s="47"/>
      <c r="I37" s="48"/>
      <c r="J37" s="48"/>
      <c r="K37" s="48"/>
      <c r="L37" s="48"/>
      <c r="M37" s="49" t="s">
        <v>5</v>
      </c>
      <c r="N37" s="47"/>
      <c r="O37" s="48"/>
      <c r="P37" s="48"/>
      <c r="Q37" s="48"/>
      <c r="R37" s="48"/>
      <c r="S37" s="49" t="s">
        <v>5</v>
      </c>
      <c r="T37" s="47"/>
      <c r="U37" s="48"/>
      <c r="V37" s="48"/>
      <c r="W37" s="48"/>
      <c r="X37" s="48"/>
      <c r="Y37" s="49" t="s">
        <v>5</v>
      </c>
      <c r="Z37" s="47"/>
      <c r="AA37" s="48"/>
      <c r="AB37" s="48"/>
      <c r="AC37" s="48"/>
      <c r="AD37" s="48"/>
      <c r="AE37" s="49" t="s">
        <v>5</v>
      </c>
      <c r="AF37" s="47"/>
      <c r="AG37" s="48"/>
      <c r="AH37" s="48"/>
      <c r="AI37" s="48"/>
      <c r="AJ37" s="48"/>
      <c r="AK37" s="49">
        <v>0</v>
      </c>
      <c r="AL37" s="47"/>
      <c r="AM37" s="48"/>
      <c r="AN37" s="48"/>
      <c r="AO37" s="48"/>
      <c r="AP37" s="48"/>
      <c r="AQ37" s="49">
        <v>4502.16</v>
      </c>
      <c r="AR37" s="47"/>
      <c r="AS37" s="48"/>
      <c r="AT37" s="48"/>
      <c r="AU37" s="48"/>
      <c r="AV37" s="48"/>
      <c r="AW37" s="49">
        <v>14904.46</v>
      </c>
      <c r="AX37" s="47"/>
      <c r="AY37" s="48"/>
      <c r="AZ37" s="48"/>
      <c r="BA37" s="48"/>
      <c r="BB37" s="48"/>
      <c r="BC37" s="49">
        <v>1845</v>
      </c>
      <c r="BD37" s="47"/>
      <c r="BE37" s="48"/>
      <c r="BF37" s="48"/>
      <c r="BG37" s="48"/>
      <c r="BH37" s="48"/>
      <c r="BI37" s="49">
        <v>0</v>
      </c>
      <c r="BJ37" s="47"/>
      <c r="BK37" s="48"/>
      <c r="BL37" s="48"/>
      <c r="BM37" s="48"/>
      <c r="BN37" s="48"/>
      <c r="BO37" s="49"/>
      <c r="BP37" s="47"/>
      <c r="BQ37" s="48"/>
      <c r="BR37" s="48"/>
      <c r="BS37" s="48"/>
      <c r="BT37" s="48"/>
      <c r="BU37" s="49">
        <v>21251.62</v>
      </c>
      <c r="BV37" s="47"/>
      <c r="BW37" s="48"/>
      <c r="BX37" s="48"/>
      <c r="BY37" s="48"/>
      <c r="BZ37" s="48"/>
      <c r="CA37" s="49">
        <v>1338.97</v>
      </c>
      <c r="CB37" s="47"/>
      <c r="CC37" s="48"/>
      <c r="CD37" s="48"/>
      <c r="CE37" s="48"/>
      <c r="CF37" s="48"/>
      <c r="CG37" s="49">
        <v>19912.649999999998</v>
      </c>
      <c r="CH37" s="47"/>
      <c r="CI37" s="48"/>
      <c r="CJ37" s="48"/>
      <c r="CK37" s="48"/>
      <c r="CL37" s="48"/>
      <c r="CM37" s="49">
        <v>42028.13</v>
      </c>
      <c r="CN37" s="94"/>
      <c r="CO37" s="90"/>
      <c r="CP37" s="90"/>
      <c r="CQ37" s="90"/>
      <c r="CR37" s="92"/>
      <c r="CS37" s="47"/>
      <c r="CT37" s="48"/>
      <c r="CU37" s="48"/>
      <c r="CV37" s="90"/>
      <c r="CW37" s="92"/>
      <c r="CX37" s="90"/>
      <c r="CY37" s="90"/>
      <c r="CZ37" s="90"/>
      <c r="DA37" s="90"/>
      <c r="DB37" s="90"/>
      <c r="DC37" s="90"/>
    </row>
    <row r="38" spans="1:107">
      <c r="A38" s="43" t="s">
        <v>55</v>
      </c>
      <c r="B38" s="50">
        <v>2094</v>
      </c>
      <c r="C38" s="51">
        <v>2108.1999999999998</v>
      </c>
      <c r="D38" s="51">
        <v>2122.1999999999998</v>
      </c>
      <c r="E38" s="51">
        <v>2122.1999999999998</v>
      </c>
      <c r="F38" s="51">
        <v>2137</v>
      </c>
      <c r="G38" s="52" t="s">
        <v>5</v>
      </c>
      <c r="H38" s="50">
        <v>3220</v>
      </c>
      <c r="I38" s="51">
        <v>3220</v>
      </c>
      <c r="J38" s="51">
        <v>3220</v>
      </c>
      <c r="K38" s="51">
        <v>3220</v>
      </c>
      <c r="L38" s="51">
        <v>4570</v>
      </c>
      <c r="M38" s="52" t="s">
        <v>5</v>
      </c>
      <c r="N38" s="50">
        <v>4791</v>
      </c>
      <c r="O38" s="51">
        <v>5277</v>
      </c>
      <c r="P38" s="51">
        <v>6134.72</v>
      </c>
      <c r="Q38" s="51">
        <v>7631.1189999999997</v>
      </c>
      <c r="R38" s="51">
        <v>7751</v>
      </c>
      <c r="S38" s="52" t="s">
        <v>5</v>
      </c>
      <c r="T38" s="50">
        <v>1026</v>
      </c>
      <c r="U38" s="51">
        <v>1026.3</v>
      </c>
      <c r="V38" s="51">
        <v>1026.3</v>
      </c>
      <c r="W38" s="51">
        <v>1026.3</v>
      </c>
      <c r="X38" s="51">
        <v>1026</v>
      </c>
      <c r="Y38" s="52" t="s">
        <v>5</v>
      </c>
      <c r="Z38" s="50" t="s">
        <v>5</v>
      </c>
      <c r="AA38" s="51">
        <v>0</v>
      </c>
      <c r="AB38" s="51">
        <v>0</v>
      </c>
      <c r="AC38" s="51">
        <v>0</v>
      </c>
      <c r="AD38" s="51">
        <v>0</v>
      </c>
      <c r="AE38" s="52" t="s">
        <v>5</v>
      </c>
      <c r="AF38" s="50">
        <v>11131</v>
      </c>
      <c r="AG38" s="51">
        <v>11631.67</v>
      </c>
      <c r="AH38" s="51">
        <v>12503.22</v>
      </c>
      <c r="AI38" s="51">
        <v>13999.619000000002</v>
      </c>
      <c r="AJ38" s="51">
        <v>15484</v>
      </c>
      <c r="AK38" s="52">
        <v>0</v>
      </c>
      <c r="AL38" s="50">
        <v>5201</v>
      </c>
      <c r="AM38" s="51">
        <v>5511.03</v>
      </c>
      <c r="AN38" s="51">
        <v>4957.5200000000004</v>
      </c>
      <c r="AO38" s="51">
        <v>5201.22</v>
      </c>
      <c r="AP38" s="51">
        <v>2868</v>
      </c>
      <c r="AQ38" s="52">
        <v>4994.74</v>
      </c>
      <c r="AR38" s="50">
        <v>22801</v>
      </c>
      <c r="AS38" s="51">
        <v>21675.96</v>
      </c>
      <c r="AT38" s="51">
        <v>20882.13</v>
      </c>
      <c r="AU38" s="51">
        <v>22158.959999999999</v>
      </c>
      <c r="AV38" s="51">
        <v>22498</v>
      </c>
      <c r="AW38" s="52">
        <v>26267.919999999998</v>
      </c>
      <c r="AX38" s="50">
        <v>10012</v>
      </c>
      <c r="AY38" s="51">
        <v>11470.75</v>
      </c>
      <c r="AZ38" s="51">
        <v>12722.62</v>
      </c>
      <c r="BA38" s="51">
        <v>15376.793000000005</v>
      </c>
      <c r="BB38" s="51">
        <v>15450</v>
      </c>
      <c r="BC38" s="52">
        <v>16781.150000000001</v>
      </c>
      <c r="BD38" s="50">
        <v>5858</v>
      </c>
      <c r="BE38" s="51">
        <v>5600.76</v>
      </c>
      <c r="BF38" s="51">
        <v>5120.49</v>
      </c>
      <c r="BG38" s="51">
        <v>4963.99</v>
      </c>
      <c r="BH38" s="51">
        <v>4801</v>
      </c>
      <c r="BI38" s="52">
        <v>4933.87</v>
      </c>
      <c r="BJ38" s="50" t="s">
        <v>5</v>
      </c>
      <c r="BK38" s="51">
        <v>0</v>
      </c>
      <c r="BL38" s="51">
        <v>0</v>
      </c>
      <c r="BM38" s="51">
        <v>0</v>
      </c>
      <c r="BN38" s="51">
        <v>0</v>
      </c>
      <c r="BO38" s="52">
        <v>0</v>
      </c>
      <c r="BP38" s="50">
        <v>43872</v>
      </c>
      <c r="BQ38" s="51">
        <v>44258.5</v>
      </c>
      <c r="BR38" s="51">
        <v>43682.76</v>
      </c>
      <c r="BS38" s="51">
        <v>47700.963000000003</v>
      </c>
      <c r="BT38" s="51">
        <v>45617</v>
      </c>
      <c r="BU38" s="52">
        <v>52977.68</v>
      </c>
      <c r="BV38" s="50">
        <v>2426</v>
      </c>
      <c r="BW38" s="51">
        <v>2245</v>
      </c>
      <c r="BX38" s="51">
        <v>2153.39</v>
      </c>
      <c r="BY38" s="51">
        <v>2217.64</v>
      </c>
      <c r="BZ38" s="51">
        <v>2060</v>
      </c>
      <c r="CA38" s="52">
        <v>2280.71</v>
      </c>
      <c r="CB38" s="50">
        <v>41446</v>
      </c>
      <c r="CC38" s="51">
        <v>42013.5</v>
      </c>
      <c r="CD38" s="51">
        <v>41529.370000000003</v>
      </c>
      <c r="CE38" s="51">
        <v>45483.323000000004</v>
      </c>
      <c r="CF38" s="51">
        <v>43557</v>
      </c>
      <c r="CG38" s="52">
        <v>50696.97</v>
      </c>
      <c r="CH38" s="50">
        <v>53553.49</v>
      </c>
      <c r="CI38" s="51">
        <v>57722.33</v>
      </c>
      <c r="CJ38" s="51">
        <v>62750.89</v>
      </c>
      <c r="CK38" s="51">
        <v>61896.54</v>
      </c>
      <c r="CL38" s="51">
        <v>62076.91</v>
      </c>
      <c r="CM38" s="52">
        <v>71772.37000000001</v>
      </c>
      <c r="CN38" s="93">
        <v>1134.5</v>
      </c>
      <c r="CO38" s="89">
        <v>1210.81</v>
      </c>
      <c r="CP38" s="89">
        <v>1232.51</v>
      </c>
      <c r="CQ38" s="89">
        <v>1139.6858199013072</v>
      </c>
      <c r="CR38" s="91">
        <v>1061.9000000000001</v>
      </c>
      <c r="CS38" s="50" t="s">
        <v>5</v>
      </c>
      <c r="CT38" s="51" t="s">
        <v>5</v>
      </c>
      <c r="CU38" s="51" t="s">
        <v>5</v>
      </c>
      <c r="CV38" s="89">
        <v>136.88877400295422</v>
      </c>
      <c r="CW38" s="91">
        <v>164.4</v>
      </c>
      <c r="CX38" s="89">
        <v>1134.5</v>
      </c>
      <c r="CY38" s="89">
        <v>1210.81</v>
      </c>
      <c r="CZ38" s="89">
        <v>1232.51</v>
      </c>
      <c r="DA38" s="89">
        <v>1276.5745939042615</v>
      </c>
      <c r="DB38" s="89">
        <v>1226.3000000000002</v>
      </c>
      <c r="DC38" s="89">
        <v>1543.8354734236316</v>
      </c>
    </row>
    <row r="39" spans="1:107">
      <c r="A39" s="43" t="s">
        <v>56</v>
      </c>
      <c r="B39" s="47" t="s">
        <v>5</v>
      </c>
      <c r="C39" s="48">
        <v>0</v>
      </c>
      <c r="D39" s="48">
        <v>0</v>
      </c>
      <c r="E39" s="48">
        <v>0</v>
      </c>
      <c r="F39" s="48">
        <v>0</v>
      </c>
      <c r="G39" s="49" t="s">
        <v>5</v>
      </c>
      <c r="H39" s="47" t="s">
        <v>5</v>
      </c>
      <c r="I39" s="48">
        <v>0</v>
      </c>
      <c r="J39" s="48">
        <v>0</v>
      </c>
      <c r="K39" s="48">
        <v>0</v>
      </c>
      <c r="L39" s="48">
        <v>0</v>
      </c>
      <c r="M39" s="49" t="s">
        <v>5</v>
      </c>
      <c r="N39" s="47">
        <v>21</v>
      </c>
      <c r="O39" s="48">
        <v>20.86</v>
      </c>
      <c r="P39" s="48">
        <v>20.86</v>
      </c>
      <c r="Q39" s="48">
        <v>20.86</v>
      </c>
      <c r="R39" s="48">
        <v>21</v>
      </c>
      <c r="S39" s="49" t="s">
        <v>5</v>
      </c>
      <c r="T39" s="47">
        <v>128</v>
      </c>
      <c r="U39" s="48">
        <v>127.5</v>
      </c>
      <c r="V39" s="48">
        <v>148.5</v>
      </c>
      <c r="W39" s="48">
        <v>148.5</v>
      </c>
      <c r="X39" s="48">
        <v>149</v>
      </c>
      <c r="Y39" s="49" t="s">
        <v>5</v>
      </c>
      <c r="Z39" s="47" t="s">
        <v>5</v>
      </c>
      <c r="AA39" s="48">
        <v>0</v>
      </c>
      <c r="AB39" s="48">
        <v>0</v>
      </c>
      <c r="AC39" s="48">
        <v>0</v>
      </c>
      <c r="AD39" s="48">
        <v>0</v>
      </c>
      <c r="AE39" s="49" t="s">
        <v>5</v>
      </c>
      <c r="AF39" s="47">
        <v>149</v>
      </c>
      <c r="AG39" s="48">
        <v>148.36000000000001</v>
      </c>
      <c r="AH39" s="48">
        <v>169.36</v>
      </c>
      <c r="AI39" s="48">
        <v>169.36</v>
      </c>
      <c r="AJ39" s="48">
        <v>170</v>
      </c>
      <c r="AK39" s="49">
        <v>0</v>
      </c>
      <c r="AL39" s="47" t="s">
        <v>5</v>
      </c>
      <c r="AM39" s="48">
        <v>0</v>
      </c>
      <c r="AN39" s="48">
        <v>0</v>
      </c>
      <c r="AO39" s="48">
        <v>0</v>
      </c>
      <c r="AP39" s="48">
        <v>0</v>
      </c>
      <c r="AQ39" s="49">
        <v>0</v>
      </c>
      <c r="AR39" s="47" t="s">
        <v>5</v>
      </c>
      <c r="AS39" s="48">
        <v>0</v>
      </c>
      <c r="AT39" s="48">
        <v>0</v>
      </c>
      <c r="AU39" s="48">
        <v>0</v>
      </c>
      <c r="AV39" s="48">
        <v>0</v>
      </c>
      <c r="AW39" s="49">
        <v>0</v>
      </c>
      <c r="AX39" s="47">
        <v>54</v>
      </c>
      <c r="AY39" s="48">
        <v>55.56</v>
      </c>
      <c r="AZ39" s="48">
        <v>44.83</v>
      </c>
      <c r="BA39" s="48">
        <v>44.828000000000003</v>
      </c>
      <c r="BB39" s="48">
        <v>59</v>
      </c>
      <c r="BC39" s="49">
        <v>44.83</v>
      </c>
      <c r="BD39" s="47">
        <v>608</v>
      </c>
      <c r="BE39" s="48">
        <v>619.79</v>
      </c>
      <c r="BF39" s="48">
        <v>669.32</v>
      </c>
      <c r="BG39" s="48">
        <v>776.72</v>
      </c>
      <c r="BH39" s="48">
        <v>764</v>
      </c>
      <c r="BI39" s="49">
        <v>728.25</v>
      </c>
      <c r="BJ39" s="47" t="s">
        <v>5</v>
      </c>
      <c r="BK39" s="48">
        <v>0</v>
      </c>
      <c r="BL39" s="48">
        <v>0</v>
      </c>
      <c r="BM39" s="48">
        <v>0</v>
      </c>
      <c r="BN39" s="48">
        <v>0</v>
      </c>
      <c r="BO39" s="49">
        <v>0</v>
      </c>
      <c r="BP39" s="47">
        <v>662</v>
      </c>
      <c r="BQ39" s="48">
        <v>675.35</v>
      </c>
      <c r="BR39" s="48">
        <v>714.15</v>
      </c>
      <c r="BS39" s="48">
        <v>821.548</v>
      </c>
      <c r="BT39" s="48">
        <v>823</v>
      </c>
      <c r="BU39" s="49">
        <v>773.08</v>
      </c>
      <c r="BV39" s="47">
        <v>10</v>
      </c>
      <c r="BW39" s="48">
        <v>10</v>
      </c>
      <c r="BX39" s="48">
        <v>9.65</v>
      </c>
      <c r="BY39" s="48">
        <v>8.0500000000000007</v>
      </c>
      <c r="BZ39" s="48">
        <v>8</v>
      </c>
      <c r="CA39" s="49">
        <v>7.53</v>
      </c>
      <c r="CB39" s="47">
        <v>652</v>
      </c>
      <c r="CC39" s="48">
        <v>665.35</v>
      </c>
      <c r="CD39" s="48">
        <v>704.5</v>
      </c>
      <c r="CE39" s="48">
        <v>813.49800000000005</v>
      </c>
      <c r="CF39" s="48">
        <v>815</v>
      </c>
      <c r="CG39" s="49">
        <v>765.55000000000007</v>
      </c>
      <c r="CH39" s="47">
        <v>450.84</v>
      </c>
      <c r="CI39" s="48">
        <v>494.46</v>
      </c>
      <c r="CJ39" s="48">
        <v>568.84</v>
      </c>
      <c r="CK39" s="48">
        <v>553.97</v>
      </c>
      <c r="CL39" s="48">
        <v>721.39</v>
      </c>
      <c r="CM39" s="49">
        <v>712.27999999999986</v>
      </c>
      <c r="CN39" s="94">
        <v>203.8</v>
      </c>
      <c r="CO39" s="90">
        <v>223.78</v>
      </c>
      <c r="CP39" s="90">
        <v>221.8</v>
      </c>
      <c r="CQ39" s="90">
        <v>253.81884515383223</v>
      </c>
      <c r="CR39" s="92">
        <v>296.10000000000002</v>
      </c>
      <c r="CS39" s="47" t="s">
        <v>5</v>
      </c>
      <c r="CT39" s="48" t="s">
        <v>5</v>
      </c>
      <c r="CU39" s="48" t="s">
        <v>5</v>
      </c>
      <c r="CV39" s="90">
        <v>0</v>
      </c>
      <c r="CW39" s="92">
        <v>0</v>
      </c>
      <c r="CX39" s="90">
        <v>203.8</v>
      </c>
      <c r="CY39" s="90">
        <v>223.78</v>
      </c>
      <c r="CZ39" s="90">
        <v>221.8</v>
      </c>
      <c r="DA39" s="90">
        <v>253.81884515383223</v>
      </c>
      <c r="DB39" s="90">
        <v>296.10000000000002</v>
      </c>
      <c r="DC39" s="90">
        <v>330.64186876149262</v>
      </c>
    </row>
    <row r="40" spans="1:107">
      <c r="A40" s="43" t="s">
        <v>94</v>
      </c>
      <c r="B40" s="50">
        <v>1652</v>
      </c>
      <c r="C40" s="51">
        <v>1652.15</v>
      </c>
      <c r="D40" s="51">
        <v>1652.15</v>
      </c>
      <c r="E40" s="51">
        <v>1652.15</v>
      </c>
      <c r="F40" s="51">
        <v>1652</v>
      </c>
      <c r="G40" s="52" t="s">
        <v>5</v>
      </c>
      <c r="H40" s="50" t="s">
        <v>5</v>
      </c>
      <c r="I40" s="51">
        <v>0</v>
      </c>
      <c r="J40" s="51">
        <v>0</v>
      </c>
      <c r="K40" s="51">
        <v>0</v>
      </c>
      <c r="L40" s="51">
        <v>0</v>
      </c>
      <c r="M40" s="52" t="s">
        <v>5</v>
      </c>
      <c r="N40" s="50">
        <v>110</v>
      </c>
      <c r="O40" s="51">
        <v>132.91999999999999</v>
      </c>
      <c r="P40" s="51">
        <v>146.16999999999999</v>
      </c>
      <c r="Q40" s="51">
        <v>185.87</v>
      </c>
      <c r="R40" s="51">
        <v>190</v>
      </c>
      <c r="S40" s="52" t="s">
        <v>5</v>
      </c>
      <c r="T40" s="50" t="s">
        <v>5</v>
      </c>
      <c r="U40" s="51">
        <v>0</v>
      </c>
      <c r="V40" s="51">
        <v>0</v>
      </c>
      <c r="W40" s="51">
        <v>0</v>
      </c>
      <c r="X40" s="51">
        <v>0</v>
      </c>
      <c r="Y40" s="52" t="s">
        <v>5</v>
      </c>
      <c r="Z40" s="50" t="s">
        <v>5</v>
      </c>
      <c r="AA40" s="51">
        <v>0</v>
      </c>
      <c r="AB40" s="51">
        <v>0</v>
      </c>
      <c r="AC40" s="51">
        <v>0</v>
      </c>
      <c r="AD40" s="51">
        <v>0</v>
      </c>
      <c r="AE40" s="52" t="s">
        <v>5</v>
      </c>
      <c r="AF40" s="50">
        <v>1762</v>
      </c>
      <c r="AG40" s="51">
        <v>1785.07</v>
      </c>
      <c r="AH40" s="51">
        <v>1798.32</v>
      </c>
      <c r="AI40" s="51">
        <v>1838.02</v>
      </c>
      <c r="AJ40" s="51">
        <v>1842</v>
      </c>
      <c r="AK40" s="52">
        <v>0</v>
      </c>
      <c r="AL40" s="50">
        <v>6457</v>
      </c>
      <c r="AM40" s="51">
        <v>5930.91</v>
      </c>
      <c r="AN40" s="51">
        <v>6773.63</v>
      </c>
      <c r="AO40" s="51">
        <v>7306.84</v>
      </c>
      <c r="AP40" s="51">
        <v>6555</v>
      </c>
      <c r="AQ40" s="52">
        <v>4776.24</v>
      </c>
      <c r="AR40" s="50" t="s">
        <v>5</v>
      </c>
      <c r="AS40" s="51">
        <v>0</v>
      </c>
      <c r="AT40" s="51">
        <v>0</v>
      </c>
      <c r="AU40" s="51">
        <v>0</v>
      </c>
      <c r="AV40" s="51">
        <v>0</v>
      </c>
      <c r="AW40" s="52">
        <v>0</v>
      </c>
      <c r="AX40" s="50">
        <v>371</v>
      </c>
      <c r="AY40" s="51">
        <v>461.27</v>
      </c>
      <c r="AZ40" s="51">
        <v>411.63</v>
      </c>
      <c r="BA40" s="51">
        <v>517.13349999999991</v>
      </c>
      <c r="BB40" s="51">
        <v>537</v>
      </c>
      <c r="BC40" s="52">
        <v>588.33000000000004</v>
      </c>
      <c r="BD40" s="50" t="s">
        <v>5</v>
      </c>
      <c r="BE40" s="51">
        <v>0</v>
      </c>
      <c r="BF40" s="51">
        <v>0</v>
      </c>
      <c r="BG40" s="51">
        <v>0</v>
      </c>
      <c r="BH40" s="51">
        <v>0</v>
      </c>
      <c r="BI40" s="52">
        <v>0</v>
      </c>
      <c r="BJ40" s="50" t="s">
        <v>5</v>
      </c>
      <c r="BK40" s="51">
        <v>0</v>
      </c>
      <c r="BL40" s="51">
        <v>0</v>
      </c>
      <c r="BM40" s="51">
        <v>0</v>
      </c>
      <c r="BN40" s="51">
        <v>0</v>
      </c>
      <c r="BO40" s="52">
        <v>0</v>
      </c>
      <c r="BP40" s="50">
        <v>6828</v>
      </c>
      <c r="BQ40" s="51">
        <v>6392.18</v>
      </c>
      <c r="BR40" s="51">
        <v>7185.26</v>
      </c>
      <c r="BS40" s="51">
        <v>7823.9735000000001</v>
      </c>
      <c r="BT40" s="51">
        <v>7092</v>
      </c>
      <c r="BU40" s="52">
        <v>5364.57</v>
      </c>
      <c r="BV40" s="50">
        <v>23</v>
      </c>
      <c r="BW40" s="51">
        <v>16</v>
      </c>
      <c r="BX40" s="51">
        <v>22.93</v>
      </c>
      <c r="BY40" s="51">
        <v>19.14</v>
      </c>
      <c r="BZ40" s="51">
        <v>18</v>
      </c>
      <c r="CA40" s="52">
        <v>18.86</v>
      </c>
      <c r="CB40" s="50">
        <v>6805</v>
      </c>
      <c r="CC40" s="51">
        <v>6376.18</v>
      </c>
      <c r="CD40" s="51">
        <v>7162.33</v>
      </c>
      <c r="CE40" s="51">
        <v>7804.8334999999997</v>
      </c>
      <c r="CF40" s="51">
        <v>7074</v>
      </c>
      <c r="CG40" s="52">
        <v>5345.71</v>
      </c>
      <c r="CH40" s="50">
        <v>4736.1099999999997</v>
      </c>
      <c r="CI40" s="51">
        <v>6249.21</v>
      </c>
      <c r="CJ40" s="51">
        <v>7249.95</v>
      </c>
      <c r="CK40" s="51">
        <v>8252.7199999999993</v>
      </c>
      <c r="CL40" s="51">
        <v>8574.11</v>
      </c>
      <c r="CM40" s="52">
        <v>9596.8899999999976</v>
      </c>
      <c r="CN40" s="93">
        <v>920.7</v>
      </c>
      <c r="CO40" s="89">
        <v>930.41</v>
      </c>
      <c r="CP40" s="89">
        <v>1143.6099999999999</v>
      </c>
      <c r="CQ40" s="89">
        <v>1184.8320330158203</v>
      </c>
      <c r="CR40" s="91">
        <v>1195.9000000000001</v>
      </c>
      <c r="CS40" s="50" t="s">
        <v>5</v>
      </c>
      <c r="CT40" s="51" t="s">
        <v>5</v>
      </c>
      <c r="CU40" s="51" t="s">
        <v>5</v>
      </c>
      <c r="CV40" s="89">
        <v>47.33998005982054</v>
      </c>
      <c r="CW40" s="91">
        <v>101.4</v>
      </c>
      <c r="CX40" s="89">
        <v>920.7</v>
      </c>
      <c r="CY40" s="89">
        <v>930.41</v>
      </c>
      <c r="CZ40" s="89">
        <v>1143.6099999999999</v>
      </c>
      <c r="DA40" s="89">
        <v>1232.172013075641</v>
      </c>
      <c r="DB40" s="89">
        <v>1297.3000000000002</v>
      </c>
      <c r="DC40" s="89">
        <v>1285.2510545708449</v>
      </c>
    </row>
    <row r="41" spans="1:107">
      <c r="A41" s="43" t="s">
        <v>57</v>
      </c>
      <c r="B41" s="47">
        <v>524</v>
      </c>
      <c r="C41" s="48">
        <v>524.1</v>
      </c>
      <c r="D41" s="48">
        <v>524.1</v>
      </c>
      <c r="E41" s="48">
        <v>524.1</v>
      </c>
      <c r="F41" s="48">
        <v>524</v>
      </c>
      <c r="G41" s="49" t="s">
        <v>5</v>
      </c>
      <c r="H41" s="47">
        <v>4120</v>
      </c>
      <c r="I41" s="48">
        <v>4372</v>
      </c>
      <c r="J41" s="48">
        <v>4672</v>
      </c>
      <c r="K41" s="48">
        <v>7117</v>
      </c>
      <c r="L41" s="48">
        <v>7773</v>
      </c>
      <c r="M41" s="49" t="s">
        <v>5</v>
      </c>
      <c r="N41" s="47">
        <v>403</v>
      </c>
      <c r="O41" s="48">
        <v>587.70000000000005</v>
      </c>
      <c r="P41" s="48">
        <v>609.67999999999995</v>
      </c>
      <c r="Q41" s="48">
        <v>686.97500000000002</v>
      </c>
      <c r="R41" s="48">
        <v>824</v>
      </c>
      <c r="S41" s="49" t="s">
        <v>5</v>
      </c>
      <c r="T41" s="47" t="s">
        <v>5</v>
      </c>
      <c r="U41" s="48">
        <v>0</v>
      </c>
      <c r="V41" s="48">
        <v>0</v>
      </c>
      <c r="W41" s="48">
        <v>0</v>
      </c>
      <c r="X41" s="48">
        <v>0</v>
      </c>
      <c r="Y41" s="49" t="s">
        <v>5</v>
      </c>
      <c r="Z41" s="47" t="s">
        <v>5</v>
      </c>
      <c r="AA41" s="48">
        <v>0</v>
      </c>
      <c r="AB41" s="48">
        <v>0</v>
      </c>
      <c r="AC41" s="48">
        <v>0</v>
      </c>
      <c r="AD41" s="48">
        <v>0</v>
      </c>
      <c r="AE41" s="49" t="s">
        <v>5</v>
      </c>
      <c r="AF41" s="47">
        <v>5047</v>
      </c>
      <c r="AG41" s="48">
        <v>5483.8</v>
      </c>
      <c r="AH41" s="48">
        <v>5805.78</v>
      </c>
      <c r="AI41" s="48">
        <v>8328.0750000000007</v>
      </c>
      <c r="AJ41" s="48">
        <v>9121</v>
      </c>
      <c r="AK41" s="49">
        <v>0</v>
      </c>
      <c r="AL41" s="47">
        <v>1128</v>
      </c>
      <c r="AM41" s="48">
        <v>967.94</v>
      </c>
      <c r="AN41" s="48">
        <v>720.63</v>
      </c>
      <c r="AO41" s="48">
        <v>1456.75</v>
      </c>
      <c r="AP41" s="48">
        <v>1612</v>
      </c>
      <c r="AQ41" s="49">
        <v>1269.94</v>
      </c>
      <c r="AR41" s="47">
        <v>22383</v>
      </c>
      <c r="AS41" s="48">
        <v>23034.76</v>
      </c>
      <c r="AT41" s="48">
        <v>24429.95</v>
      </c>
      <c r="AU41" s="48">
        <v>26688.82</v>
      </c>
      <c r="AV41" s="48">
        <v>35579</v>
      </c>
      <c r="AW41" s="49">
        <v>43473.36</v>
      </c>
      <c r="AX41" s="47">
        <v>1679</v>
      </c>
      <c r="AY41" s="48">
        <v>2058.11</v>
      </c>
      <c r="AZ41" s="48">
        <v>1817.65</v>
      </c>
      <c r="BA41" s="48">
        <v>2034.18625</v>
      </c>
      <c r="BB41" s="48">
        <v>2430</v>
      </c>
      <c r="BC41" s="49">
        <v>2445.41</v>
      </c>
      <c r="BD41" s="47" t="s">
        <v>5</v>
      </c>
      <c r="BE41" s="48">
        <v>0</v>
      </c>
      <c r="BF41" s="48">
        <v>0</v>
      </c>
      <c r="BG41" s="48">
        <v>0</v>
      </c>
      <c r="BH41" s="48">
        <v>0</v>
      </c>
      <c r="BI41" s="49">
        <v>0</v>
      </c>
      <c r="BJ41" s="47" t="s">
        <v>5</v>
      </c>
      <c r="BK41" s="48">
        <v>0</v>
      </c>
      <c r="BL41" s="48">
        <v>0</v>
      </c>
      <c r="BM41" s="48">
        <v>0</v>
      </c>
      <c r="BN41" s="48">
        <v>0</v>
      </c>
      <c r="BO41" s="49">
        <v>0</v>
      </c>
      <c r="BP41" s="47">
        <v>25290</v>
      </c>
      <c r="BQ41" s="48">
        <v>26060.81</v>
      </c>
      <c r="BR41" s="48">
        <v>26968.23</v>
      </c>
      <c r="BS41" s="48">
        <v>30179.756249999999</v>
      </c>
      <c r="BT41" s="48">
        <v>39621</v>
      </c>
      <c r="BU41" s="49">
        <v>47188.710000000006</v>
      </c>
      <c r="BV41" s="47">
        <v>2488</v>
      </c>
      <c r="BW41" s="48">
        <v>2439</v>
      </c>
      <c r="BX41" s="48">
        <v>2281.27</v>
      </c>
      <c r="BY41" s="48">
        <v>2567.09</v>
      </c>
      <c r="BZ41" s="48">
        <v>3244</v>
      </c>
      <c r="CA41" s="49">
        <v>4510.125</v>
      </c>
      <c r="CB41" s="47">
        <v>22802</v>
      </c>
      <c r="CC41" s="48">
        <v>23621.81</v>
      </c>
      <c r="CD41" s="48">
        <v>24686.959999999999</v>
      </c>
      <c r="CE41" s="48">
        <v>27612.666249999998</v>
      </c>
      <c r="CF41" s="48">
        <v>36377</v>
      </c>
      <c r="CG41" s="49">
        <v>42678.585000000006</v>
      </c>
      <c r="CH41" s="47">
        <v>39636.82</v>
      </c>
      <c r="CI41" s="48">
        <v>41625.1</v>
      </c>
      <c r="CJ41" s="48">
        <v>43742.3</v>
      </c>
      <c r="CK41" s="48">
        <v>50592</v>
      </c>
      <c r="CL41" s="48">
        <v>55549.55</v>
      </c>
      <c r="CM41" s="49">
        <v>59176.69249999999</v>
      </c>
      <c r="CN41" s="94">
        <v>371.9</v>
      </c>
      <c r="CO41" s="90">
        <v>386.93</v>
      </c>
      <c r="CP41" s="90">
        <v>411.94</v>
      </c>
      <c r="CQ41" s="90">
        <v>392.44693777272164</v>
      </c>
      <c r="CR41" s="92">
        <v>395.7</v>
      </c>
      <c r="CS41" s="47" t="s">
        <v>5</v>
      </c>
      <c r="CT41" s="48" t="s">
        <v>5</v>
      </c>
      <c r="CU41" s="48" t="s">
        <v>5</v>
      </c>
      <c r="CV41" s="90">
        <v>57.441157619681505</v>
      </c>
      <c r="CW41" s="92">
        <v>54.2</v>
      </c>
      <c r="CX41" s="90">
        <v>371.9</v>
      </c>
      <c r="CY41" s="90">
        <v>386.93</v>
      </c>
      <c r="CZ41" s="90">
        <v>411.94</v>
      </c>
      <c r="DA41" s="90">
        <v>449.88809539240316</v>
      </c>
      <c r="DB41" s="90">
        <v>449.9</v>
      </c>
      <c r="DC41" s="90">
        <v>471.88773173953547</v>
      </c>
    </row>
    <row r="42" spans="1:107">
      <c r="A42" s="43" t="s">
        <v>58</v>
      </c>
      <c r="B42" s="50">
        <v>1022</v>
      </c>
      <c r="C42" s="51">
        <v>977</v>
      </c>
      <c r="D42" s="51">
        <v>977</v>
      </c>
      <c r="E42" s="51">
        <v>977</v>
      </c>
      <c r="F42" s="51">
        <v>977</v>
      </c>
      <c r="G42" s="52" t="s">
        <v>5</v>
      </c>
      <c r="H42" s="50">
        <v>5656</v>
      </c>
      <c r="I42" s="51">
        <v>6121.38</v>
      </c>
      <c r="J42" s="51">
        <v>6121.38</v>
      </c>
      <c r="K42" s="51">
        <v>6371.375</v>
      </c>
      <c r="L42" s="51">
        <v>6311</v>
      </c>
      <c r="M42" s="52" t="s">
        <v>5</v>
      </c>
      <c r="N42" s="50">
        <v>112</v>
      </c>
      <c r="O42" s="51">
        <v>176.9</v>
      </c>
      <c r="P42" s="51">
        <v>173.25</v>
      </c>
      <c r="Q42" s="51">
        <v>173.648</v>
      </c>
      <c r="R42" s="51">
        <v>184</v>
      </c>
      <c r="S42" s="52" t="s">
        <v>5</v>
      </c>
      <c r="T42" s="50">
        <v>100</v>
      </c>
      <c r="U42" s="51">
        <v>100</v>
      </c>
      <c r="V42" s="51">
        <v>100</v>
      </c>
      <c r="W42" s="51">
        <v>100</v>
      </c>
      <c r="X42" s="51">
        <v>100</v>
      </c>
      <c r="Y42" s="52" t="s">
        <v>5</v>
      </c>
      <c r="Z42" s="50" t="s">
        <v>5</v>
      </c>
      <c r="AA42" s="51">
        <v>0</v>
      </c>
      <c r="AB42" s="51">
        <v>0</v>
      </c>
      <c r="AC42" s="51">
        <v>0</v>
      </c>
      <c r="AD42" s="51">
        <v>0</v>
      </c>
      <c r="AE42" s="52" t="s">
        <v>5</v>
      </c>
      <c r="AF42" s="50">
        <v>6890</v>
      </c>
      <c r="AG42" s="51">
        <v>7375.28</v>
      </c>
      <c r="AH42" s="51">
        <v>7371.63</v>
      </c>
      <c r="AI42" s="51">
        <v>7622.0230000000001</v>
      </c>
      <c r="AJ42" s="51">
        <v>7572</v>
      </c>
      <c r="AK42" s="52">
        <v>0</v>
      </c>
      <c r="AL42" s="50">
        <v>742</v>
      </c>
      <c r="AM42" s="51">
        <v>1077.47</v>
      </c>
      <c r="AN42" s="51">
        <v>1129.99</v>
      </c>
      <c r="AO42" s="51">
        <v>1077.8900000000001</v>
      </c>
      <c r="AP42" s="51">
        <v>1138</v>
      </c>
      <c r="AQ42" s="52">
        <v>1208.6099999999999</v>
      </c>
      <c r="AR42" s="50">
        <v>28339</v>
      </c>
      <c r="AS42" s="51">
        <v>31998.59</v>
      </c>
      <c r="AT42" s="51">
        <v>32866.49</v>
      </c>
      <c r="AU42" s="51">
        <v>34614.36</v>
      </c>
      <c r="AV42" s="51">
        <v>34057</v>
      </c>
      <c r="AW42" s="52">
        <v>31396.58</v>
      </c>
      <c r="AX42" s="50">
        <v>334</v>
      </c>
      <c r="AY42" s="51">
        <v>560.99</v>
      </c>
      <c r="AZ42" s="51">
        <v>452.93</v>
      </c>
      <c r="BA42" s="51">
        <v>453.10750000000002</v>
      </c>
      <c r="BB42" s="51">
        <v>483</v>
      </c>
      <c r="BC42" s="52">
        <v>365.86</v>
      </c>
      <c r="BD42" s="50" t="s">
        <v>5</v>
      </c>
      <c r="BE42" s="51">
        <v>0</v>
      </c>
      <c r="BF42" s="51">
        <v>0</v>
      </c>
      <c r="BG42" s="51">
        <v>0</v>
      </c>
      <c r="BH42" s="51">
        <v>0</v>
      </c>
      <c r="BI42" s="52">
        <v>0</v>
      </c>
      <c r="BJ42" s="50" t="s">
        <v>5</v>
      </c>
      <c r="BK42" s="51">
        <v>0</v>
      </c>
      <c r="BL42" s="51">
        <v>0</v>
      </c>
      <c r="BM42" s="51">
        <v>0</v>
      </c>
      <c r="BN42" s="51">
        <v>0</v>
      </c>
      <c r="BO42" s="52">
        <v>0</v>
      </c>
      <c r="BP42" s="50">
        <v>29415</v>
      </c>
      <c r="BQ42" s="51">
        <v>33637.050000000003</v>
      </c>
      <c r="BR42" s="51">
        <v>34449.410000000003</v>
      </c>
      <c r="BS42" s="51">
        <v>36145.357499999998</v>
      </c>
      <c r="BT42" s="51">
        <v>35678</v>
      </c>
      <c r="BU42" s="52">
        <v>32971.050000000003</v>
      </c>
      <c r="BV42" s="50">
        <v>3093</v>
      </c>
      <c r="BW42" s="51">
        <v>3254</v>
      </c>
      <c r="BX42" s="51">
        <v>3456.19</v>
      </c>
      <c r="BY42" s="51">
        <v>3427.04</v>
      </c>
      <c r="BZ42" s="51">
        <v>3168</v>
      </c>
      <c r="CA42" s="52">
        <v>3259.9700000000003</v>
      </c>
      <c r="CB42" s="50">
        <v>26322</v>
      </c>
      <c r="CC42" s="51">
        <v>30383.050000000003</v>
      </c>
      <c r="CD42" s="51">
        <v>30993.220000000005</v>
      </c>
      <c r="CE42" s="51">
        <v>32718.317499999997</v>
      </c>
      <c r="CF42" s="51">
        <v>32510</v>
      </c>
      <c r="CG42" s="52">
        <v>29711.08</v>
      </c>
      <c r="CH42" s="50">
        <v>27779.3</v>
      </c>
      <c r="CI42" s="51">
        <v>31455</v>
      </c>
      <c r="CJ42" s="51">
        <v>32609.31</v>
      </c>
      <c r="CK42" s="51">
        <v>33903.329188691969</v>
      </c>
      <c r="CL42" s="51">
        <v>36320.33</v>
      </c>
      <c r="CM42" s="52">
        <v>36591.594279999998</v>
      </c>
      <c r="CN42" s="93">
        <v>442.5</v>
      </c>
      <c r="CO42" s="89">
        <v>515.08000000000004</v>
      </c>
      <c r="CP42" s="89">
        <v>537.85</v>
      </c>
      <c r="CQ42" s="89">
        <v>534.21157470398964</v>
      </c>
      <c r="CR42" s="91">
        <v>566.29999999999995</v>
      </c>
      <c r="CS42" s="50" t="s">
        <v>5</v>
      </c>
      <c r="CT42" s="51" t="s">
        <v>5</v>
      </c>
      <c r="CU42" s="51" t="s">
        <v>5</v>
      </c>
      <c r="CV42" s="89">
        <v>29.570063340371156</v>
      </c>
      <c r="CW42" s="91">
        <v>27.5</v>
      </c>
      <c r="CX42" s="89">
        <v>442.5</v>
      </c>
      <c r="CY42" s="89">
        <v>515.08000000000004</v>
      </c>
      <c r="CZ42" s="89">
        <v>537.85</v>
      </c>
      <c r="DA42" s="89">
        <v>563.78163804436076</v>
      </c>
      <c r="DB42" s="89">
        <v>593.79999999999995</v>
      </c>
      <c r="DC42" s="89">
        <v>608.54312625429179</v>
      </c>
    </row>
    <row r="43" spans="1:107" ht="14.25">
      <c r="A43" s="44" t="s">
        <v>59</v>
      </c>
      <c r="B43" s="47"/>
      <c r="C43" s="48"/>
      <c r="D43" s="48"/>
      <c r="E43" s="48"/>
      <c r="F43" s="48"/>
      <c r="G43" s="49"/>
      <c r="H43" s="47"/>
      <c r="I43" s="48"/>
      <c r="J43" s="48"/>
      <c r="K43" s="48"/>
      <c r="L43" s="48"/>
      <c r="M43" s="49"/>
      <c r="N43" s="47"/>
      <c r="O43" s="48"/>
      <c r="P43" s="48"/>
      <c r="Q43" s="48"/>
      <c r="R43" s="48"/>
      <c r="S43" s="49"/>
      <c r="T43" s="47"/>
      <c r="U43" s="48"/>
      <c r="V43" s="48"/>
      <c r="W43" s="48"/>
      <c r="X43" s="48"/>
      <c r="Y43" s="49"/>
      <c r="Z43" s="47"/>
      <c r="AA43" s="48"/>
      <c r="AB43" s="48"/>
      <c r="AC43" s="48"/>
      <c r="AD43" s="48"/>
      <c r="AE43" s="49"/>
      <c r="AF43" s="47"/>
      <c r="AG43" s="48"/>
      <c r="AH43" s="48"/>
      <c r="AI43" s="48"/>
      <c r="AJ43" s="48"/>
      <c r="AK43" s="49"/>
      <c r="AL43" s="47"/>
      <c r="AM43" s="48"/>
      <c r="AN43" s="48"/>
      <c r="AO43" s="48"/>
      <c r="AP43" s="48"/>
      <c r="AQ43" s="49"/>
      <c r="AR43" s="47"/>
      <c r="AS43" s="48"/>
      <c r="AT43" s="48"/>
      <c r="AU43" s="48"/>
      <c r="AV43" s="48"/>
      <c r="AW43" s="49"/>
      <c r="AX43" s="47"/>
      <c r="AY43" s="48"/>
      <c r="AZ43" s="48"/>
      <c r="BA43" s="48"/>
      <c r="BB43" s="48"/>
      <c r="BC43" s="49"/>
      <c r="BD43" s="47"/>
      <c r="BE43" s="48"/>
      <c r="BF43" s="48"/>
      <c r="BG43" s="48"/>
      <c r="BH43" s="48"/>
      <c r="BI43" s="49"/>
      <c r="BJ43" s="47"/>
      <c r="BK43" s="48"/>
      <c r="BL43" s="48"/>
      <c r="BM43" s="48"/>
      <c r="BN43" s="48"/>
      <c r="BO43" s="49"/>
      <c r="BP43" s="47"/>
      <c r="BQ43" s="48"/>
      <c r="BR43" s="48"/>
      <c r="BS43" s="48"/>
      <c r="BT43" s="48"/>
      <c r="BU43" s="49">
        <v>0</v>
      </c>
      <c r="BV43" s="47"/>
      <c r="BW43" s="48"/>
      <c r="BX43" s="48"/>
      <c r="BY43" s="48"/>
      <c r="BZ43" s="48"/>
      <c r="CA43" s="49"/>
      <c r="CB43" s="47"/>
      <c r="CC43" s="48"/>
      <c r="CD43" s="48"/>
      <c r="CE43" s="48"/>
      <c r="CF43" s="48"/>
      <c r="CG43" s="49"/>
      <c r="CH43" s="47"/>
      <c r="CI43" s="48"/>
      <c r="CJ43" s="48"/>
      <c r="CK43" s="48"/>
      <c r="CL43" s="48"/>
      <c r="CM43" s="49"/>
      <c r="CN43" s="94"/>
      <c r="CO43" s="90"/>
      <c r="CP43" s="90"/>
      <c r="CQ43" s="90"/>
      <c r="CR43" s="92"/>
      <c r="CS43" s="47"/>
      <c r="CT43" s="48"/>
      <c r="CU43" s="48"/>
      <c r="CV43" s="90"/>
      <c r="CW43" s="92"/>
      <c r="CX43" s="90"/>
      <c r="CY43" s="90"/>
      <c r="CZ43" s="90"/>
      <c r="DA43" s="90"/>
      <c r="DB43" s="90"/>
      <c r="DC43" s="90"/>
    </row>
    <row r="44" spans="1:107">
      <c r="A44" s="43" t="s">
        <v>60</v>
      </c>
      <c r="B44" s="50" t="s">
        <v>5</v>
      </c>
      <c r="C44" s="51" t="s">
        <v>5</v>
      </c>
      <c r="D44" s="51">
        <v>0</v>
      </c>
      <c r="E44" s="51">
        <v>0</v>
      </c>
      <c r="F44" s="51">
        <v>0</v>
      </c>
      <c r="G44" s="52" t="s">
        <v>5</v>
      </c>
      <c r="H44" s="50" t="s">
        <v>5</v>
      </c>
      <c r="I44" s="51" t="s">
        <v>5</v>
      </c>
      <c r="J44" s="51">
        <v>0</v>
      </c>
      <c r="K44" s="51">
        <v>0</v>
      </c>
      <c r="L44" s="51">
        <v>0</v>
      </c>
      <c r="M44" s="52" t="s">
        <v>5</v>
      </c>
      <c r="N44" s="50">
        <v>65</v>
      </c>
      <c r="O44" s="51">
        <v>65</v>
      </c>
      <c r="P44" s="51">
        <v>65.400000000000006</v>
      </c>
      <c r="Q44" s="51">
        <v>65.397999999999996</v>
      </c>
      <c r="R44" s="51">
        <v>65</v>
      </c>
      <c r="S44" s="52" t="s">
        <v>5</v>
      </c>
      <c r="T44" s="50" t="s">
        <v>5</v>
      </c>
      <c r="U44" s="51" t="s">
        <v>5</v>
      </c>
      <c r="V44" s="51">
        <v>0</v>
      </c>
      <c r="W44" s="51">
        <v>0</v>
      </c>
      <c r="X44" s="51">
        <v>0</v>
      </c>
      <c r="Y44" s="52" t="s">
        <v>5</v>
      </c>
      <c r="Z44" s="50" t="s">
        <v>5</v>
      </c>
      <c r="AA44" s="51" t="s">
        <v>5</v>
      </c>
      <c r="AB44" s="51">
        <v>0</v>
      </c>
      <c r="AC44" s="51">
        <v>0</v>
      </c>
      <c r="AD44" s="51">
        <v>0</v>
      </c>
      <c r="AE44" s="52" t="s">
        <v>5</v>
      </c>
      <c r="AF44" s="50">
        <v>65</v>
      </c>
      <c r="AG44" s="51">
        <v>65</v>
      </c>
      <c r="AH44" s="51">
        <v>65.400000000000006</v>
      </c>
      <c r="AI44" s="51">
        <v>65.397999999999996</v>
      </c>
      <c r="AJ44" s="51">
        <v>65</v>
      </c>
      <c r="AK44" s="52">
        <v>0</v>
      </c>
      <c r="AL44" s="50" t="s">
        <v>5</v>
      </c>
      <c r="AM44" s="51">
        <v>0</v>
      </c>
      <c r="AN44" s="51">
        <v>0</v>
      </c>
      <c r="AO44" s="51">
        <v>0</v>
      </c>
      <c r="AP44" s="51">
        <v>0</v>
      </c>
      <c r="AQ44" s="52">
        <v>0</v>
      </c>
      <c r="AR44" s="50" t="s">
        <v>5</v>
      </c>
      <c r="AS44" s="51">
        <v>0</v>
      </c>
      <c r="AT44" s="51">
        <v>0</v>
      </c>
      <c r="AU44" s="51">
        <v>0</v>
      </c>
      <c r="AV44" s="51">
        <v>0</v>
      </c>
      <c r="AW44" s="52">
        <v>0</v>
      </c>
      <c r="AX44" s="50">
        <v>219</v>
      </c>
      <c r="AY44" s="51">
        <v>232.17</v>
      </c>
      <c r="AZ44" s="51">
        <v>244.6</v>
      </c>
      <c r="BA44" s="51">
        <v>250.69499999999999</v>
      </c>
      <c r="BB44" s="51">
        <v>264</v>
      </c>
      <c r="BC44" s="52">
        <v>298.59500000000003</v>
      </c>
      <c r="BD44" s="50" t="s">
        <v>5</v>
      </c>
      <c r="BE44" s="51">
        <v>0</v>
      </c>
      <c r="BF44" s="51">
        <v>0</v>
      </c>
      <c r="BG44" s="51">
        <v>0</v>
      </c>
      <c r="BH44" s="51">
        <v>0</v>
      </c>
      <c r="BI44" s="52">
        <v>0</v>
      </c>
      <c r="BJ44" s="50" t="s">
        <v>5</v>
      </c>
      <c r="BK44" s="51">
        <v>0</v>
      </c>
      <c r="BL44" s="51">
        <v>0</v>
      </c>
      <c r="BM44" s="51">
        <v>0</v>
      </c>
      <c r="BN44" s="51">
        <v>0</v>
      </c>
      <c r="BO44" s="52">
        <v>0</v>
      </c>
      <c r="BP44" s="50">
        <v>130</v>
      </c>
      <c r="BQ44" s="51">
        <v>232.17</v>
      </c>
      <c r="BR44" s="51">
        <v>244.6</v>
      </c>
      <c r="BS44" s="51">
        <v>250.69499999999999</v>
      </c>
      <c r="BT44" s="51">
        <v>264</v>
      </c>
      <c r="BU44" s="52">
        <v>298.59500000000003</v>
      </c>
      <c r="BV44" s="50">
        <v>7</v>
      </c>
      <c r="BW44" s="51">
        <v>12</v>
      </c>
      <c r="BX44" s="51">
        <v>8.85</v>
      </c>
      <c r="BY44" s="51">
        <v>8.02</v>
      </c>
      <c r="BZ44" s="51">
        <v>12</v>
      </c>
      <c r="CA44" s="52">
        <v>10.7</v>
      </c>
      <c r="CB44" s="50">
        <v>123</v>
      </c>
      <c r="CC44" s="51">
        <v>220.17</v>
      </c>
      <c r="CD44" s="51">
        <v>235.75</v>
      </c>
      <c r="CE44" s="51">
        <v>242.67500000000001</v>
      </c>
      <c r="CF44" s="51">
        <v>252</v>
      </c>
      <c r="CG44" s="52">
        <v>287.89500000000004</v>
      </c>
      <c r="CH44" s="50">
        <v>160.47999999999999</v>
      </c>
      <c r="CI44" s="51">
        <v>176.89</v>
      </c>
      <c r="CJ44" s="51">
        <v>187</v>
      </c>
      <c r="CK44" s="51">
        <v>198.62</v>
      </c>
      <c r="CL44" s="51">
        <v>206.35</v>
      </c>
      <c r="CM44" s="52">
        <v>215.77</v>
      </c>
      <c r="CN44" s="93">
        <v>474.7</v>
      </c>
      <c r="CO44" s="89">
        <v>506.13</v>
      </c>
      <c r="CP44" s="89">
        <v>499.18</v>
      </c>
      <c r="CQ44" s="89">
        <v>501.4</v>
      </c>
      <c r="CR44" s="91">
        <v>558.9</v>
      </c>
      <c r="CS44" s="50" t="s">
        <v>5</v>
      </c>
      <c r="CT44" s="51" t="s">
        <v>5</v>
      </c>
      <c r="CU44" s="51" t="s">
        <v>5</v>
      </c>
      <c r="CV44" s="89">
        <v>0</v>
      </c>
      <c r="CW44" s="91">
        <v>0</v>
      </c>
      <c r="CX44" s="89">
        <v>474.7</v>
      </c>
      <c r="CY44" s="89">
        <v>506.13</v>
      </c>
      <c r="CZ44" s="89">
        <v>499.18</v>
      </c>
      <c r="DA44" s="89">
        <v>501.4</v>
      </c>
      <c r="DB44" s="89">
        <v>558.9</v>
      </c>
      <c r="DC44" s="89">
        <v>368.18181818181819</v>
      </c>
    </row>
    <row r="45" spans="1:107">
      <c r="A45" s="43" t="s">
        <v>61</v>
      </c>
      <c r="B45" s="47" t="s">
        <v>5</v>
      </c>
      <c r="C45" s="48">
        <v>0</v>
      </c>
      <c r="D45" s="48">
        <v>0</v>
      </c>
      <c r="E45" s="48">
        <v>0</v>
      </c>
      <c r="F45" s="48">
        <v>0</v>
      </c>
      <c r="G45" s="49" t="s">
        <v>5</v>
      </c>
      <c r="H45" s="47" t="s">
        <v>5</v>
      </c>
      <c r="I45" s="48">
        <v>0</v>
      </c>
      <c r="J45" s="48">
        <v>0</v>
      </c>
      <c r="K45" s="48">
        <v>0</v>
      </c>
      <c r="L45" s="48">
        <v>0</v>
      </c>
      <c r="M45" s="49" t="s">
        <v>5</v>
      </c>
      <c r="N45" s="47" t="s">
        <v>5</v>
      </c>
      <c r="O45" s="48">
        <v>0</v>
      </c>
      <c r="P45" s="48">
        <v>0</v>
      </c>
      <c r="Q45" s="48">
        <v>0</v>
      </c>
      <c r="R45" s="48">
        <v>0</v>
      </c>
      <c r="S45" s="49" t="s">
        <v>5</v>
      </c>
      <c r="T45" s="47" t="s">
        <v>5</v>
      </c>
      <c r="U45" s="48">
        <v>0</v>
      </c>
      <c r="V45" s="48">
        <v>0</v>
      </c>
      <c r="W45" s="48">
        <v>0</v>
      </c>
      <c r="X45" s="48">
        <v>0</v>
      </c>
      <c r="Y45" s="49" t="s">
        <v>5</v>
      </c>
      <c r="Z45" s="47" t="s">
        <v>5</v>
      </c>
      <c r="AA45" s="48">
        <v>0</v>
      </c>
      <c r="AB45" s="48">
        <v>0</v>
      </c>
      <c r="AC45" s="48">
        <v>0</v>
      </c>
      <c r="AD45" s="48">
        <v>0</v>
      </c>
      <c r="AE45" s="49" t="s">
        <v>5</v>
      </c>
      <c r="AF45" s="47">
        <v>0</v>
      </c>
      <c r="AG45" s="48">
        <v>0</v>
      </c>
      <c r="AH45" s="48">
        <v>0</v>
      </c>
      <c r="AI45" s="48">
        <v>0</v>
      </c>
      <c r="AJ45" s="48">
        <v>0</v>
      </c>
      <c r="AK45" s="49">
        <v>0</v>
      </c>
      <c r="AL45" s="47" t="s">
        <v>5</v>
      </c>
      <c r="AM45" s="48">
        <v>0</v>
      </c>
      <c r="AN45" s="48">
        <v>0</v>
      </c>
      <c r="AO45" s="48">
        <v>0</v>
      </c>
      <c r="AP45" s="48">
        <v>0</v>
      </c>
      <c r="AQ45" s="49">
        <v>0</v>
      </c>
      <c r="AR45" s="47" t="s">
        <v>5</v>
      </c>
      <c r="AS45" s="48">
        <v>0</v>
      </c>
      <c r="AT45" s="48">
        <v>0</v>
      </c>
      <c r="AU45" s="48">
        <v>0</v>
      </c>
      <c r="AV45" s="48">
        <v>0</v>
      </c>
      <c r="AW45" s="49">
        <v>0</v>
      </c>
      <c r="AX45" s="47" t="s">
        <v>5</v>
      </c>
      <c r="AY45" s="48">
        <v>0</v>
      </c>
      <c r="AZ45" s="48">
        <v>0</v>
      </c>
      <c r="BA45" s="48">
        <v>0</v>
      </c>
      <c r="BB45" s="48">
        <v>0</v>
      </c>
      <c r="BC45" s="49">
        <v>3.5</v>
      </c>
      <c r="BD45" s="47" t="s">
        <v>5</v>
      </c>
      <c r="BE45" s="48">
        <v>0</v>
      </c>
      <c r="BF45" s="48">
        <v>0</v>
      </c>
      <c r="BG45" s="48">
        <v>0</v>
      </c>
      <c r="BH45" s="48">
        <v>0</v>
      </c>
      <c r="BI45" s="49">
        <v>0</v>
      </c>
      <c r="BJ45" s="47" t="s">
        <v>5</v>
      </c>
      <c r="BK45" s="48">
        <v>0</v>
      </c>
      <c r="BL45" s="48">
        <v>0</v>
      </c>
      <c r="BM45" s="48">
        <v>0</v>
      </c>
      <c r="BN45" s="48">
        <v>0</v>
      </c>
      <c r="BO45" s="49">
        <v>0</v>
      </c>
      <c r="BP45" s="47" t="s">
        <v>5</v>
      </c>
      <c r="BQ45" s="48">
        <v>0</v>
      </c>
      <c r="BR45" s="48">
        <v>0</v>
      </c>
      <c r="BS45" s="48">
        <v>0</v>
      </c>
      <c r="BT45" s="48">
        <v>0</v>
      </c>
      <c r="BU45" s="49">
        <v>3.5</v>
      </c>
      <c r="BV45" s="47" t="s">
        <v>5</v>
      </c>
      <c r="BW45" s="48">
        <v>0</v>
      </c>
      <c r="BX45" s="48">
        <v>0</v>
      </c>
      <c r="BY45" s="48">
        <v>0</v>
      </c>
      <c r="BZ45" s="48">
        <v>0</v>
      </c>
      <c r="CA45" s="49">
        <v>0</v>
      </c>
      <c r="CB45" s="47" t="s">
        <v>95</v>
      </c>
      <c r="CC45" s="48">
        <v>0</v>
      </c>
      <c r="CD45" s="48">
        <v>0</v>
      </c>
      <c r="CE45" s="48">
        <v>0</v>
      </c>
      <c r="CF45" s="48">
        <v>0</v>
      </c>
      <c r="CG45" s="49">
        <v>3.5</v>
      </c>
      <c r="CH45" s="47">
        <v>1143.31</v>
      </c>
      <c r="CI45" s="48">
        <v>1237.58</v>
      </c>
      <c r="CJ45" s="48">
        <v>1339.62</v>
      </c>
      <c r="CK45" s="48">
        <v>1301.48</v>
      </c>
      <c r="CL45" s="48">
        <v>1365.05</v>
      </c>
      <c r="CM45" s="49">
        <v>1419.2700000000002</v>
      </c>
      <c r="CN45" s="94">
        <v>1247.5</v>
      </c>
      <c r="CO45" s="90">
        <v>1238.51</v>
      </c>
      <c r="CP45" s="90">
        <v>1282.8599999999999</v>
      </c>
      <c r="CQ45" s="90">
        <v>1216.5612260142025</v>
      </c>
      <c r="CR45" s="92">
        <v>1166.5999999999999</v>
      </c>
      <c r="CS45" s="47" t="s">
        <v>5</v>
      </c>
      <c r="CT45" s="48" t="s">
        <v>5</v>
      </c>
      <c r="CU45" s="48" t="s">
        <v>5</v>
      </c>
      <c r="CV45" s="90">
        <v>0.80405405405405406</v>
      </c>
      <c r="CW45" s="92">
        <v>1</v>
      </c>
      <c r="CX45" s="90">
        <v>1247.5</v>
      </c>
      <c r="CY45" s="90">
        <v>1238.51</v>
      </c>
      <c r="CZ45" s="90">
        <v>1282.8599999999999</v>
      </c>
      <c r="DA45" s="90">
        <v>1217.3652800682564</v>
      </c>
      <c r="DB45" s="90">
        <v>1167.5999999999999</v>
      </c>
      <c r="DC45" s="90">
        <v>1132.5353453272105</v>
      </c>
    </row>
    <row r="46" spans="1:107">
      <c r="A46" s="43" t="s">
        <v>62</v>
      </c>
      <c r="B46" s="50" t="s">
        <v>5</v>
      </c>
      <c r="C46" s="51">
        <v>0</v>
      </c>
      <c r="D46" s="51">
        <v>0</v>
      </c>
      <c r="E46" s="51">
        <v>0</v>
      </c>
      <c r="F46" s="51">
        <v>0</v>
      </c>
      <c r="G46" s="52" t="s">
        <v>5</v>
      </c>
      <c r="H46" s="50" t="s">
        <v>5</v>
      </c>
      <c r="I46" s="51">
        <v>0</v>
      </c>
      <c r="J46" s="51">
        <v>0</v>
      </c>
      <c r="K46" s="51">
        <v>0</v>
      </c>
      <c r="L46" s="51">
        <v>0</v>
      </c>
      <c r="M46" s="52" t="s">
        <v>5</v>
      </c>
      <c r="N46" s="50" t="s">
        <v>5</v>
      </c>
      <c r="O46" s="51">
        <v>0</v>
      </c>
      <c r="P46" s="51">
        <v>0</v>
      </c>
      <c r="Q46" s="51">
        <v>0</v>
      </c>
      <c r="R46" s="51">
        <v>0</v>
      </c>
      <c r="S46" s="52" t="s">
        <v>5</v>
      </c>
      <c r="T46" s="50" t="s">
        <v>5</v>
      </c>
      <c r="U46" s="51">
        <v>0</v>
      </c>
      <c r="V46" s="51">
        <v>0</v>
      </c>
      <c r="W46" s="51">
        <v>0</v>
      </c>
      <c r="X46" s="51">
        <v>0</v>
      </c>
      <c r="Y46" s="52" t="s">
        <v>5</v>
      </c>
      <c r="Z46" s="50" t="s">
        <v>5</v>
      </c>
      <c r="AA46" s="51">
        <v>0</v>
      </c>
      <c r="AB46" s="51">
        <v>0</v>
      </c>
      <c r="AC46" s="51">
        <v>0</v>
      </c>
      <c r="AD46" s="51">
        <v>0</v>
      </c>
      <c r="AE46" s="52" t="s">
        <v>5</v>
      </c>
      <c r="AF46" s="50">
        <v>0</v>
      </c>
      <c r="AG46" s="51">
        <v>0</v>
      </c>
      <c r="AH46" s="51">
        <v>0</v>
      </c>
      <c r="AI46" s="51">
        <v>0</v>
      </c>
      <c r="AJ46" s="51">
        <v>0</v>
      </c>
      <c r="AK46" s="52">
        <v>0</v>
      </c>
      <c r="AL46" s="50" t="s">
        <v>5</v>
      </c>
      <c r="AM46" s="51">
        <v>0</v>
      </c>
      <c r="AN46" s="51">
        <v>0</v>
      </c>
      <c r="AO46" s="51">
        <v>0</v>
      </c>
      <c r="AP46" s="51">
        <v>0</v>
      </c>
      <c r="AQ46" s="52">
        <v>0</v>
      </c>
      <c r="AR46" s="50" t="s">
        <v>5</v>
      </c>
      <c r="AS46" s="51">
        <v>0</v>
      </c>
      <c r="AT46" s="51">
        <v>0</v>
      </c>
      <c r="AU46" s="51">
        <v>0</v>
      </c>
      <c r="AV46" s="51">
        <v>0</v>
      </c>
      <c r="AW46" s="52">
        <v>0</v>
      </c>
      <c r="AX46" s="50" t="s">
        <v>5</v>
      </c>
      <c r="AY46" s="51">
        <v>0</v>
      </c>
      <c r="AZ46" s="51">
        <v>0</v>
      </c>
      <c r="BA46" s="51">
        <v>0</v>
      </c>
      <c r="BB46" s="51">
        <v>0</v>
      </c>
      <c r="BC46" s="52">
        <v>0</v>
      </c>
      <c r="BD46" s="50" t="s">
        <v>5</v>
      </c>
      <c r="BE46" s="51">
        <v>0</v>
      </c>
      <c r="BF46" s="51">
        <v>0</v>
      </c>
      <c r="BG46" s="51">
        <v>0</v>
      </c>
      <c r="BH46" s="51">
        <v>0</v>
      </c>
      <c r="BI46" s="52">
        <v>0</v>
      </c>
      <c r="BJ46" s="50" t="s">
        <v>5</v>
      </c>
      <c r="BK46" s="51">
        <v>0</v>
      </c>
      <c r="BL46" s="51">
        <v>0</v>
      </c>
      <c r="BM46" s="51">
        <v>0</v>
      </c>
      <c r="BN46" s="51">
        <v>0</v>
      </c>
      <c r="BO46" s="52">
        <v>0</v>
      </c>
      <c r="BP46" s="50" t="s">
        <v>5</v>
      </c>
      <c r="BQ46" s="51">
        <v>0</v>
      </c>
      <c r="BR46" s="51">
        <v>0</v>
      </c>
      <c r="BS46" s="51">
        <v>0</v>
      </c>
      <c r="BT46" s="51">
        <v>0</v>
      </c>
      <c r="BU46" s="52">
        <v>0</v>
      </c>
      <c r="BV46" s="50" t="s">
        <v>5</v>
      </c>
      <c r="BW46" s="51">
        <v>0</v>
      </c>
      <c r="BX46" s="51">
        <v>0</v>
      </c>
      <c r="BY46" s="51">
        <v>0</v>
      </c>
      <c r="BZ46" s="51">
        <v>0</v>
      </c>
      <c r="CA46" s="52">
        <v>0</v>
      </c>
      <c r="CB46" s="50" t="s">
        <v>95</v>
      </c>
      <c r="CC46" s="51">
        <v>0</v>
      </c>
      <c r="CD46" s="51">
        <v>0</v>
      </c>
      <c r="CE46" s="51">
        <v>0</v>
      </c>
      <c r="CF46" s="51">
        <v>0</v>
      </c>
      <c r="CG46" s="52">
        <v>0</v>
      </c>
      <c r="CH46" s="50">
        <v>3070</v>
      </c>
      <c r="CI46" s="51">
        <v>3329.74</v>
      </c>
      <c r="CJ46" s="51">
        <v>3906</v>
      </c>
      <c r="CK46" s="51">
        <v>4139</v>
      </c>
      <c r="CL46" s="51">
        <v>4594.84</v>
      </c>
      <c r="CM46" s="52">
        <v>5189.51</v>
      </c>
      <c r="CN46" s="93">
        <v>11094.5</v>
      </c>
      <c r="CO46" s="89">
        <v>11708.59</v>
      </c>
      <c r="CP46" s="89">
        <v>13365.5</v>
      </c>
      <c r="CQ46" s="89">
        <v>13754.781867564145</v>
      </c>
      <c r="CR46" s="91">
        <v>14334.7</v>
      </c>
      <c r="CS46" s="50" t="s">
        <v>5</v>
      </c>
      <c r="CT46" s="51" t="s">
        <v>5</v>
      </c>
      <c r="CU46" s="51" t="s">
        <v>5</v>
      </c>
      <c r="CV46" s="89">
        <v>11.777777777777779</v>
      </c>
      <c r="CW46" s="91">
        <v>6.1</v>
      </c>
      <c r="CX46" s="89">
        <v>11094.5</v>
      </c>
      <c r="CY46" s="89">
        <v>11708.59</v>
      </c>
      <c r="CZ46" s="89">
        <v>13365.5</v>
      </c>
      <c r="DA46" s="89">
        <v>13766.559645341922</v>
      </c>
      <c r="DB46" s="89">
        <v>14340.800000000001</v>
      </c>
      <c r="DC46" s="89">
        <v>14515.331228228901</v>
      </c>
    </row>
    <row r="47" spans="1:107">
      <c r="A47" s="43" t="s">
        <v>63</v>
      </c>
      <c r="B47" s="47" t="s">
        <v>5</v>
      </c>
      <c r="C47" s="48">
        <v>0</v>
      </c>
      <c r="D47" s="48">
        <v>0</v>
      </c>
      <c r="E47" s="48">
        <v>0</v>
      </c>
      <c r="F47" s="48">
        <v>0</v>
      </c>
      <c r="G47" s="49" t="s">
        <v>5</v>
      </c>
      <c r="H47" s="47">
        <v>320</v>
      </c>
      <c r="I47" s="48">
        <v>135</v>
      </c>
      <c r="J47" s="48">
        <v>135</v>
      </c>
      <c r="K47" s="48">
        <v>135</v>
      </c>
      <c r="L47" s="48">
        <v>135</v>
      </c>
      <c r="M47" s="49" t="s">
        <v>5</v>
      </c>
      <c r="N47" s="47" t="s">
        <v>5</v>
      </c>
      <c r="O47" s="48">
        <v>0</v>
      </c>
      <c r="P47" s="48">
        <v>2.0499999999999998</v>
      </c>
      <c r="Q47" s="48">
        <v>18.53</v>
      </c>
      <c r="R47" s="48">
        <v>19</v>
      </c>
      <c r="S47" s="49" t="s">
        <v>5</v>
      </c>
      <c r="T47" s="47">
        <v>600</v>
      </c>
      <c r="U47" s="48">
        <v>600.4</v>
      </c>
      <c r="V47" s="48">
        <v>1171.9000000000001</v>
      </c>
      <c r="W47" s="48">
        <v>1408.4</v>
      </c>
      <c r="X47" s="48">
        <v>1658</v>
      </c>
      <c r="Y47" s="49" t="s">
        <v>5</v>
      </c>
      <c r="Z47" s="47" t="s">
        <v>5</v>
      </c>
      <c r="AA47" s="48">
        <v>0</v>
      </c>
      <c r="AB47" s="48">
        <v>0</v>
      </c>
      <c r="AC47" s="48">
        <v>0</v>
      </c>
      <c r="AD47" s="48">
        <v>0</v>
      </c>
      <c r="AE47" s="49" t="s">
        <v>5</v>
      </c>
      <c r="AF47" s="47">
        <v>920</v>
      </c>
      <c r="AG47" s="48">
        <v>735.4</v>
      </c>
      <c r="AH47" s="48">
        <v>1308.95</v>
      </c>
      <c r="AI47" s="48">
        <v>1561.93</v>
      </c>
      <c r="AJ47" s="48">
        <v>1812</v>
      </c>
      <c r="AK47" s="49">
        <v>0</v>
      </c>
      <c r="AL47" s="47" t="s">
        <v>5</v>
      </c>
      <c r="AM47" s="48">
        <v>0</v>
      </c>
      <c r="AN47" s="48">
        <v>0</v>
      </c>
      <c r="AO47" s="48">
        <v>0</v>
      </c>
      <c r="AP47" s="48">
        <v>0</v>
      </c>
      <c r="AQ47" s="49">
        <v>0</v>
      </c>
      <c r="AR47" s="47">
        <v>1514</v>
      </c>
      <c r="AS47" s="48">
        <v>979.93</v>
      </c>
      <c r="AT47" s="48">
        <v>781.47</v>
      </c>
      <c r="AU47" s="48">
        <v>818.48</v>
      </c>
      <c r="AV47" s="48">
        <v>793</v>
      </c>
      <c r="AW47" s="49">
        <v>379.88</v>
      </c>
      <c r="AX47" s="47" t="s">
        <v>5</v>
      </c>
      <c r="AY47" s="48">
        <v>0</v>
      </c>
      <c r="AZ47" s="48">
        <v>3.59</v>
      </c>
      <c r="BA47" s="48">
        <v>32.427500000000002</v>
      </c>
      <c r="BB47" s="48">
        <v>32</v>
      </c>
      <c r="BC47" s="49">
        <v>37.020000000000003</v>
      </c>
      <c r="BD47" s="47">
        <v>3682</v>
      </c>
      <c r="BE47" s="48">
        <v>3951.84</v>
      </c>
      <c r="BF47" s="48">
        <v>3798.99</v>
      </c>
      <c r="BG47" s="48">
        <v>4354.8900000000003</v>
      </c>
      <c r="BH47" s="48">
        <v>5321</v>
      </c>
      <c r="BI47" s="49">
        <v>3982.34</v>
      </c>
      <c r="BJ47" s="47" t="s">
        <v>5</v>
      </c>
      <c r="BK47" s="48">
        <v>0</v>
      </c>
      <c r="BL47" s="48">
        <v>0</v>
      </c>
      <c r="BM47" s="48">
        <v>0</v>
      </c>
      <c r="BN47" s="48">
        <v>0</v>
      </c>
      <c r="BO47" s="49">
        <v>0</v>
      </c>
      <c r="BP47" s="47">
        <v>5476</v>
      </c>
      <c r="BQ47" s="48">
        <v>4931.7700000000004</v>
      </c>
      <c r="BR47" s="48">
        <v>4584.05</v>
      </c>
      <c r="BS47" s="48">
        <v>5205.7975000000006</v>
      </c>
      <c r="BT47" s="48">
        <v>6146</v>
      </c>
      <c r="BU47" s="49">
        <v>4399.24</v>
      </c>
      <c r="BV47" s="47">
        <v>322</v>
      </c>
      <c r="BW47" s="48">
        <v>260</v>
      </c>
      <c r="BX47" s="48">
        <v>230.75</v>
      </c>
      <c r="BY47" s="48">
        <v>229.89</v>
      </c>
      <c r="BZ47" s="48">
        <v>238</v>
      </c>
      <c r="CA47" s="49">
        <v>181.916</v>
      </c>
      <c r="CB47" s="47">
        <v>5154</v>
      </c>
      <c r="CC47" s="48">
        <v>4671.7700000000004</v>
      </c>
      <c r="CD47" s="48">
        <v>4353.3</v>
      </c>
      <c r="CE47" s="48">
        <v>4975.9075000000003</v>
      </c>
      <c r="CF47" s="48">
        <v>5908</v>
      </c>
      <c r="CG47" s="49">
        <v>4217.3239999999996</v>
      </c>
      <c r="CH47" s="47">
        <v>1325.35</v>
      </c>
      <c r="CI47" s="48">
        <v>19295.84</v>
      </c>
      <c r="CJ47" s="48">
        <v>21076.799999999999</v>
      </c>
      <c r="CK47" s="48">
        <v>23015.49</v>
      </c>
      <c r="CL47" s="48">
        <v>23144.22</v>
      </c>
      <c r="CM47" s="49">
        <v>23960.539999999997</v>
      </c>
      <c r="CN47" s="94">
        <v>1374.2</v>
      </c>
      <c r="CO47" s="90">
        <v>1447.72</v>
      </c>
      <c r="CP47" s="90">
        <v>1530.43</v>
      </c>
      <c r="CQ47" s="90">
        <v>1586.6991164709329</v>
      </c>
      <c r="CR47" s="92">
        <v>1613.2</v>
      </c>
      <c r="CS47" s="47" t="s">
        <v>5</v>
      </c>
      <c r="CT47" s="48" t="s">
        <v>5</v>
      </c>
      <c r="CU47" s="48" t="s">
        <v>5</v>
      </c>
      <c r="CV47" s="90">
        <v>3.1982942430703619E-2</v>
      </c>
      <c r="CW47" s="92">
        <v>0</v>
      </c>
      <c r="CX47" s="90">
        <v>1374.2</v>
      </c>
      <c r="CY47" s="90">
        <v>1447.72</v>
      </c>
      <c r="CZ47" s="90">
        <v>1530.43</v>
      </c>
      <c r="DA47" s="90">
        <v>1586.7310994133636</v>
      </c>
      <c r="DB47" s="90">
        <v>1613.2</v>
      </c>
      <c r="DC47" s="90">
        <v>1445.972849335167</v>
      </c>
    </row>
    <row r="48" spans="1:107">
      <c r="A48" s="43" t="s">
        <v>64</v>
      </c>
      <c r="B48" s="50" t="s">
        <v>5</v>
      </c>
      <c r="C48" s="51">
        <v>0</v>
      </c>
      <c r="D48" s="51">
        <v>0</v>
      </c>
      <c r="E48" s="51">
        <v>0</v>
      </c>
      <c r="F48" s="51">
        <v>0</v>
      </c>
      <c r="G48" s="52" t="s">
        <v>5</v>
      </c>
      <c r="H48" s="50" t="s">
        <v>5</v>
      </c>
      <c r="I48" s="51">
        <v>0</v>
      </c>
      <c r="J48" s="51">
        <v>0</v>
      </c>
      <c r="K48" s="51">
        <v>0</v>
      </c>
      <c r="L48" s="51">
        <v>0</v>
      </c>
      <c r="M48" s="52" t="s">
        <v>5</v>
      </c>
      <c r="N48" s="50" t="s">
        <v>5</v>
      </c>
      <c r="O48" s="51">
        <v>0</v>
      </c>
      <c r="P48" s="51">
        <v>0</v>
      </c>
      <c r="Q48" s="51">
        <v>0</v>
      </c>
      <c r="R48" s="51">
        <v>0</v>
      </c>
      <c r="S48" s="52" t="s">
        <v>5</v>
      </c>
      <c r="T48" s="50" t="s">
        <v>5</v>
      </c>
      <c r="U48" s="51">
        <v>0</v>
      </c>
      <c r="V48" s="51">
        <v>0</v>
      </c>
      <c r="W48" s="51">
        <v>0</v>
      </c>
      <c r="X48" s="51">
        <v>0</v>
      </c>
      <c r="Y48" s="52" t="s">
        <v>5</v>
      </c>
      <c r="Z48" s="50" t="s">
        <v>5</v>
      </c>
      <c r="AA48" s="51">
        <v>0</v>
      </c>
      <c r="AB48" s="51">
        <v>0</v>
      </c>
      <c r="AC48" s="51">
        <v>0</v>
      </c>
      <c r="AD48" s="51">
        <v>0</v>
      </c>
      <c r="AE48" s="52" t="s">
        <v>5</v>
      </c>
      <c r="AF48" s="50">
        <v>0</v>
      </c>
      <c r="AG48" s="51">
        <v>0</v>
      </c>
      <c r="AH48" s="51">
        <v>0</v>
      </c>
      <c r="AI48" s="51">
        <v>0</v>
      </c>
      <c r="AJ48" s="51">
        <v>0</v>
      </c>
      <c r="AK48" s="52">
        <v>0</v>
      </c>
      <c r="AL48" s="50" t="s">
        <v>5</v>
      </c>
      <c r="AM48" s="51">
        <v>0</v>
      </c>
      <c r="AN48" s="51">
        <v>0</v>
      </c>
      <c r="AO48" s="51">
        <v>0</v>
      </c>
      <c r="AP48" s="51">
        <v>0</v>
      </c>
      <c r="AQ48" s="52">
        <v>0</v>
      </c>
      <c r="AR48" s="50" t="s">
        <v>5</v>
      </c>
      <c r="AS48" s="51">
        <v>0</v>
      </c>
      <c r="AT48" s="51">
        <v>0</v>
      </c>
      <c r="AU48" s="51">
        <v>0</v>
      </c>
      <c r="AV48" s="51">
        <v>0</v>
      </c>
      <c r="AW48" s="52">
        <v>0</v>
      </c>
      <c r="AX48" s="50" t="s">
        <v>5</v>
      </c>
      <c r="AY48" s="51">
        <v>0</v>
      </c>
      <c r="AZ48" s="51">
        <v>0</v>
      </c>
      <c r="BA48" s="51">
        <v>0</v>
      </c>
      <c r="BB48" s="51">
        <v>0</v>
      </c>
      <c r="BC48" s="52">
        <v>0</v>
      </c>
      <c r="BD48" s="50" t="s">
        <v>5</v>
      </c>
      <c r="BE48" s="51">
        <v>0</v>
      </c>
      <c r="BF48" s="51">
        <v>0</v>
      </c>
      <c r="BG48" s="51">
        <v>0</v>
      </c>
      <c r="BH48" s="51">
        <v>0</v>
      </c>
      <c r="BI48" s="52">
        <v>0</v>
      </c>
      <c r="BJ48" s="50" t="s">
        <v>5</v>
      </c>
      <c r="BK48" s="51">
        <v>0</v>
      </c>
      <c r="BL48" s="51">
        <v>0</v>
      </c>
      <c r="BM48" s="51">
        <v>0</v>
      </c>
      <c r="BN48" s="51">
        <v>0</v>
      </c>
      <c r="BO48" s="52">
        <v>0</v>
      </c>
      <c r="BP48" s="50" t="s">
        <v>5</v>
      </c>
      <c r="BQ48" s="51">
        <v>0</v>
      </c>
      <c r="BR48" s="51">
        <v>0</v>
      </c>
      <c r="BS48" s="51">
        <v>0</v>
      </c>
      <c r="BT48" s="51">
        <v>0</v>
      </c>
      <c r="BU48" s="52">
        <v>0</v>
      </c>
      <c r="BV48" s="50" t="s">
        <v>5</v>
      </c>
      <c r="BW48" s="51">
        <v>0</v>
      </c>
      <c r="BX48" s="51">
        <v>0</v>
      </c>
      <c r="BY48" s="51">
        <v>0</v>
      </c>
      <c r="BZ48" s="51">
        <v>0</v>
      </c>
      <c r="CA48" s="52">
        <v>0</v>
      </c>
      <c r="CB48" s="50" t="s">
        <v>95</v>
      </c>
      <c r="CC48" s="51">
        <v>0</v>
      </c>
      <c r="CD48" s="51">
        <v>0</v>
      </c>
      <c r="CE48" s="51">
        <v>0</v>
      </c>
      <c r="CF48" s="51">
        <v>0</v>
      </c>
      <c r="CG48" s="52">
        <v>0</v>
      </c>
      <c r="CH48" s="50">
        <v>17465.43</v>
      </c>
      <c r="CI48" s="51">
        <v>1452.25</v>
      </c>
      <c r="CJ48" s="51">
        <v>1632.95</v>
      </c>
      <c r="CK48" s="51">
        <v>1771</v>
      </c>
      <c r="CL48" s="51">
        <v>1814.17</v>
      </c>
      <c r="CM48" s="52">
        <v>1763.54</v>
      </c>
      <c r="CN48" s="93">
        <v>6508</v>
      </c>
      <c r="CO48" s="89">
        <v>7201.81</v>
      </c>
      <c r="CP48" s="89">
        <v>7810.22</v>
      </c>
      <c r="CQ48" s="89">
        <v>7782.7530590402221</v>
      </c>
      <c r="CR48" s="91">
        <v>7921.5</v>
      </c>
      <c r="CS48" s="50" t="s">
        <v>5</v>
      </c>
      <c r="CT48" s="51" t="s">
        <v>5</v>
      </c>
      <c r="CU48" s="51" t="s">
        <v>5</v>
      </c>
      <c r="CV48" s="89">
        <v>2.464285714285714</v>
      </c>
      <c r="CW48" s="91">
        <v>5.3</v>
      </c>
      <c r="CX48" s="89">
        <v>6508</v>
      </c>
      <c r="CY48" s="89">
        <v>7201.81</v>
      </c>
      <c r="CZ48" s="89">
        <v>7810.22</v>
      </c>
      <c r="DA48" s="89">
        <v>7785.2173447545074</v>
      </c>
      <c r="DB48" s="89">
        <v>7926.8</v>
      </c>
      <c r="DC48" s="89">
        <v>8003.4921818554012</v>
      </c>
    </row>
    <row r="49" spans="1:107">
      <c r="A49" s="43" t="s">
        <v>65</v>
      </c>
      <c r="B49" s="47" t="s">
        <v>5</v>
      </c>
      <c r="C49" s="48">
        <v>0</v>
      </c>
      <c r="D49" s="48">
        <v>0</v>
      </c>
      <c r="E49" s="48">
        <v>0</v>
      </c>
      <c r="F49" s="48">
        <v>0</v>
      </c>
      <c r="G49" s="49" t="s">
        <v>5</v>
      </c>
      <c r="H49" s="47" t="s">
        <v>5</v>
      </c>
      <c r="I49" s="48">
        <v>0</v>
      </c>
      <c r="J49" s="48">
        <v>0</v>
      </c>
      <c r="K49" s="48">
        <v>0</v>
      </c>
      <c r="L49" s="48">
        <v>0</v>
      </c>
      <c r="M49" s="49" t="s">
        <v>5</v>
      </c>
      <c r="N49" s="47">
        <v>11</v>
      </c>
      <c r="O49" s="48">
        <v>9.9700000000000006</v>
      </c>
      <c r="P49" s="48">
        <v>10.72</v>
      </c>
      <c r="Q49" s="48">
        <v>10.718</v>
      </c>
      <c r="R49" s="48">
        <v>11</v>
      </c>
      <c r="S49" s="49" t="s">
        <v>5</v>
      </c>
      <c r="T49" s="47" t="s">
        <v>5</v>
      </c>
      <c r="U49" s="48">
        <v>0</v>
      </c>
      <c r="V49" s="48">
        <v>0</v>
      </c>
      <c r="W49" s="48">
        <v>0</v>
      </c>
      <c r="X49" s="48">
        <v>0</v>
      </c>
      <c r="Y49" s="49" t="s">
        <v>5</v>
      </c>
      <c r="Z49" s="47" t="s">
        <v>5</v>
      </c>
      <c r="AA49" s="48">
        <v>0</v>
      </c>
      <c r="AB49" s="48">
        <v>0</v>
      </c>
      <c r="AC49" s="48">
        <v>0</v>
      </c>
      <c r="AD49" s="48">
        <v>0</v>
      </c>
      <c r="AE49" s="49" t="s">
        <v>5</v>
      </c>
      <c r="AF49" s="47">
        <v>11</v>
      </c>
      <c r="AG49" s="48">
        <v>9.9700000000000006</v>
      </c>
      <c r="AH49" s="48">
        <v>10.72</v>
      </c>
      <c r="AI49" s="48">
        <v>10.718</v>
      </c>
      <c r="AJ49" s="48">
        <v>11</v>
      </c>
      <c r="AK49" s="49">
        <v>0</v>
      </c>
      <c r="AL49" s="47" t="s">
        <v>5</v>
      </c>
      <c r="AM49" s="48">
        <v>0</v>
      </c>
      <c r="AN49" s="48">
        <v>0</v>
      </c>
      <c r="AO49" s="48">
        <v>0</v>
      </c>
      <c r="AP49" s="48">
        <v>0</v>
      </c>
      <c r="AQ49" s="49">
        <v>0</v>
      </c>
      <c r="AR49" s="47" t="s">
        <v>5</v>
      </c>
      <c r="AS49" s="48">
        <v>0</v>
      </c>
      <c r="AT49" s="48">
        <v>0</v>
      </c>
      <c r="AU49" s="48">
        <v>0</v>
      </c>
      <c r="AV49" s="48">
        <v>0</v>
      </c>
      <c r="AW49" s="49">
        <v>0</v>
      </c>
      <c r="AX49" s="47">
        <v>32</v>
      </c>
      <c r="AY49" s="48">
        <v>29.27</v>
      </c>
      <c r="AZ49" s="48">
        <v>42.53</v>
      </c>
      <c r="BA49" s="48">
        <v>44.022500000000001</v>
      </c>
      <c r="BB49" s="48">
        <v>47</v>
      </c>
      <c r="BC49" s="49">
        <v>46.862499999999997</v>
      </c>
      <c r="BD49" s="47" t="s">
        <v>5</v>
      </c>
      <c r="BE49" s="48">
        <v>0</v>
      </c>
      <c r="BF49" s="48">
        <v>0</v>
      </c>
      <c r="BG49" s="48">
        <v>0</v>
      </c>
      <c r="BH49" s="48">
        <v>0</v>
      </c>
      <c r="BI49" s="49">
        <v>0</v>
      </c>
      <c r="BJ49" s="47" t="s">
        <v>5</v>
      </c>
      <c r="BK49" s="48">
        <v>0</v>
      </c>
      <c r="BL49" s="48">
        <v>0</v>
      </c>
      <c r="BM49" s="48">
        <v>0</v>
      </c>
      <c r="BN49" s="48">
        <v>0</v>
      </c>
      <c r="BO49" s="49">
        <v>0</v>
      </c>
      <c r="BP49" s="47">
        <v>23</v>
      </c>
      <c r="BQ49" s="48">
        <v>29.27</v>
      </c>
      <c r="BR49" s="48">
        <v>42.53</v>
      </c>
      <c r="BS49" s="48">
        <v>44.022500000000001</v>
      </c>
      <c r="BT49" s="48">
        <v>47</v>
      </c>
      <c r="BU49" s="49">
        <v>46.862499999999997</v>
      </c>
      <c r="BV49" s="47" t="s">
        <v>95</v>
      </c>
      <c r="BW49" s="48">
        <v>0</v>
      </c>
      <c r="BX49" s="48">
        <v>2.8</v>
      </c>
      <c r="BY49" s="48">
        <v>0.76</v>
      </c>
      <c r="BZ49" s="48">
        <v>1</v>
      </c>
      <c r="CA49" s="49">
        <v>0.66</v>
      </c>
      <c r="CB49" s="47">
        <v>23</v>
      </c>
      <c r="CC49" s="48">
        <v>29.27</v>
      </c>
      <c r="CD49" s="48">
        <v>39.730000000000004</v>
      </c>
      <c r="CE49" s="48">
        <v>43.262500000000003</v>
      </c>
      <c r="CF49" s="48">
        <v>46</v>
      </c>
      <c r="CG49" s="49">
        <v>46.202500000000001</v>
      </c>
      <c r="CH49" s="47">
        <v>23.5</v>
      </c>
      <c r="CI49" s="48">
        <v>25.48</v>
      </c>
      <c r="CJ49" s="48">
        <v>29.54</v>
      </c>
      <c r="CK49" s="48">
        <v>33.54</v>
      </c>
      <c r="CL49" s="48">
        <v>37.9</v>
      </c>
      <c r="CM49" s="49">
        <v>41.03</v>
      </c>
      <c r="CN49" s="94">
        <v>453</v>
      </c>
      <c r="CO49" s="90">
        <v>428.81</v>
      </c>
      <c r="CP49" s="90">
        <v>531.63</v>
      </c>
      <c r="CQ49" s="90">
        <v>550.25</v>
      </c>
      <c r="CR49" s="92">
        <v>591.5</v>
      </c>
      <c r="CS49" s="47" t="s">
        <v>5</v>
      </c>
      <c r="CT49" s="48" t="s">
        <v>5</v>
      </c>
      <c r="CU49" s="48" t="s">
        <v>5</v>
      </c>
      <c r="CV49" s="90">
        <v>0</v>
      </c>
      <c r="CW49" s="92">
        <v>0</v>
      </c>
      <c r="CX49" s="90">
        <v>453</v>
      </c>
      <c r="CY49" s="90">
        <v>428.81</v>
      </c>
      <c r="CZ49" s="90">
        <v>531.63</v>
      </c>
      <c r="DA49" s="90">
        <v>550.25</v>
      </c>
      <c r="DB49" s="90">
        <v>591.5</v>
      </c>
      <c r="DC49" s="90">
        <v>664.61538461538464</v>
      </c>
    </row>
    <row r="50" spans="1:107">
      <c r="A50" s="43" t="s">
        <v>66</v>
      </c>
      <c r="B50" s="50" t="s">
        <v>5</v>
      </c>
      <c r="C50" s="51">
        <v>0</v>
      </c>
      <c r="D50" s="51">
        <v>0</v>
      </c>
      <c r="E50" s="51">
        <v>0</v>
      </c>
      <c r="F50" s="51">
        <v>0</v>
      </c>
      <c r="G50" s="52" t="s">
        <v>5</v>
      </c>
      <c r="H50" s="50" t="s">
        <v>5</v>
      </c>
      <c r="I50" s="51">
        <v>0</v>
      </c>
      <c r="J50" s="51">
        <v>0</v>
      </c>
      <c r="K50" s="51">
        <v>0</v>
      </c>
      <c r="L50" s="51">
        <v>0</v>
      </c>
      <c r="M50" s="52" t="s">
        <v>5</v>
      </c>
      <c r="N50" s="50" t="s">
        <v>5</v>
      </c>
      <c r="O50" s="51">
        <v>0</v>
      </c>
      <c r="P50" s="51">
        <v>0.03</v>
      </c>
      <c r="Q50" s="51">
        <v>2.5000000000000001E-2</v>
      </c>
      <c r="R50" s="51">
        <v>0</v>
      </c>
      <c r="S50" s="52" t="s">
        <v>5</v>
      </c>
      <c r="T50" s="50">
        <v>33</v>
      </c>
      <c r="U50" s="51">
        <v>32.5</v>
      </c>
      <c r="V50" s="51">
        <v>32.5</v>
      </c>
      <c r="W50" s="51">
        <v>32.5</v>
      </c>
      <c r="X50" s="51">
        <v>33</v>
      </c>
      <c r="Y50" s="52" t="s">
        <v>5</v>
      </c>
      <c r="Z50" s="50" t="s">
        <v>5</v>
      </c>
      <c r="AA50" s="51">
        <v>0</v>
      </c>
      <c r="AB50" s="51">
        <v>0</v>
      </c>
      <c r="AC50" s="51">
        <v>0</v>
      </c>
      <c r="AD50" s="51">
        <v>0</v>
      </c>
      <c r="AE50" s="52" t="s">
        <v>5</v>
      </c>
      <c r="AF50" s="50">
        <v>33</v>
      </c>
      <c r="AG50" s="51">
        <v>32.5</v>
      </c>
      <c r="AH50" s="51">
        <v>32.53</v>
      </c>
      <c r="AI50" s="51">
        <v>32.524999999999999</v>
      </c>
      <c r="AJ50" s="51">
        <v>33</v>
      </c>
      <c r="AK50" s="52">
        <v>0</v>
      </c>
      <c r="AL50" s="50" t="s">
        <v>5</v>
      </c>
      <c r="AM50" s="51">
        <v>0</v>
      </c>
      <c r="AN50" s="51">
        <v>0</v>
      </c>
      <c r="AO50" s="51">
        <v>0</v>
      </c>
      <c r="AP50" s="51">
        <v>0</v>
      </c>
      <c r="AQ50" s="52">
        <v>0</v>
      </c>
      <c r="AR50" s="50" t="s">
        <v>5</v>
      </c>
      <c r="AS50" s="51">
        <v>0</v>
      </c>
      <c r="AT50" s="51">
        <v>0</v>
      </c>
      <c r="AU50" s="51">
        <v>0</v>
      </c>
      <c r="AV50" s="51">
        <v>0</v>
      </c>
      <c r="AW50" s="52">
        <v>0</v>
      </c>
      <c r="AX50" s="50" t="s">
        <v>5</v>
      </c>
      <c r="AY50" s="51">
        <v>0</v>
      </c>
      <c r="AZ50" s="51">
        <v>0.04</v>
      </c>
      <c r="BA50" s="51">
        <v>4.3749999999999997E-2</v>
      </c>
      <c r="BB50" s="51">
        <v>0</v>
      </c>
      <c r="BC50" s="52">
        <v>4.3749999999999997E-2</v>
      </c>
      <c r="BD50" s="50">
        <v>258</v>
      </c>
      <c r="BE50" s="51">
        <v>227.25</v>
      </c>
      <c r="BF50" s="51">
        <v>195.45</v>
      </c>
      <c r="BG50" s="51">
        <v>251.46</v>
      </c>
      <c r="BH50" s="51">
        <v>231</v>
      </c>
      <c r="BI50" s="52">
        <v>256.97000000000003</v>
      </c>
      <c r="BJ50" s="50" t="s">
        <v>5</v>
      </c>
      <c r="BK50" s="51">
        <v>0</v>
      </c>
      <c r="BL50" s="51">
        <v>0</v>
      </c>
      <c r="BM50" s="51">
        <v>0</v>
      </c>
      <c r="BN50" s="51">
        <v>0</v>
      </c>
      <c r="BO50" s="52">
        <v>0</v>
      </c>
      <c r="BP50" s="50">
        <v>258</v>
      </c>
      <c r="BQ50" s="51">
        <v>227.25</v>
      </c>
      <c r="BR50" s="51">
        <v>195.49</v>
      </c>
      <c r="BS50" s="51">
        <v>251.50375</v>
      </c>
      <c r="BT50" s="51">
        <v>231</v>
      </c>
      <c r="BU50" s="52">
        <v>257.01375000000002</v>
      </c>
      <c r="BV50" s="50">
        <v>15</v>
      </c>
      <c r="BW50" s="51">
        <v>14</v>
      </c>
      <c r="BX50" s="51">
        <v>12.2</v>
      </c>
      <c r="BY50" s="51">
        <v>15.68</v>
      </c>
      <c r="BZ50" s="51">
        <v>14</v>
      </c>
      <c r="CA50" s="52">
        <v>15.72</v>
      </c>
      <c r="CB50" s="50">
        <v>243</v>
      </c>
      <c r="CC50" s="51">
        <v>213.25</v>
      </c>
      <c r="CD50" s="51">
        <v>183.29000000000002</v>
      </c>
      <c r="CE50" s="51">
        <v>235.82374999999999</v>
      </c>
      <c r="CF50" s="51">
        <v>217</v>
      </c>
      <c r="CG50" s="52">
        <v>241.29375000000002</v>
      </c>
      <c r="CH50" s="50">
        <v>1864.98</v>
      </c>
      <c r="CI50" s="51">
        <v>1920.96</v>
      </c>
      <c r="CJ50" s="51">
        <v>1930.7</v>
      </c>
      <c r="CK50" s="51">
        <v>2321.5</v>
      </c>
      <c r="CL50" s="51">
        <v>2492.44</v>
      </c>
      <c r="CM50" s="52">
        <v>2531.92</v>
      </c>
      <c r="CN50" s="93">
        <v>1988.4</v>
      </c>
      <c r="CO50" s="89">
        <v>1864.5</v>
      </c>
      <c r="CP50" s="89">
        <v>1850.47</v>
      </c>
      <c r="CQ50" s="89">
        <v>2001.3053265663975</v>
      </c>
      <c r="CR50" s="91">
        <v>2049.4</v>
      </c>
      <c r="CS50" s="50" t="s">
        <v>5</v>
      </c>
      <c r="CT50" s="51" t="s">
        <v>5</v>
      </c>
      <c r="CU50" s="51" t="s">
        <v>5</v>
      </c>
      <c r="CV50" s="89">
        <v>123.40559440559441</v>
      </c>
      <c r="CW50" s="91">
        <v>86.4</v>
      </c>
      <c r="CX50" s="89">
        <v>1988.4</v>
      </c>
      <c r="CY50" s="89">
        <v>1864.5</v>
      </c>
      <c r="CZ50" s="89">
        <v>1850.47</v>
      </c>
      <c r="DA50" s="89">
        <v>2124.710920971992</v>
      </c>
      <c r="DB50" s="89">
        <v>2135.8000000000002</v>
      </c>
      <c r="DC50" s="89">
        <v>1692.4202331597726</v>
      </c>
    </row>
    <row r="51" spans="1:107" ht="28.5">
      <c r="A51" s="45" t="s">
        <v>67</v>
      </c>
      <c r="B51" s="47"/>
      <c r="C51" s="48"/>
      <c r="D51" s="48"/>
      <c r="E51" s="48"/>
      <c r="F51" s="48"/>
      <c r="G51" s="49"/>
      <c r="H51" s="47"/>
      <c r="I51" s="48"/>
      <c r="J51" s="48"/>
      <c r="K51" s="48"/>
      <c r="L51" s="48"/>
      <c r="M51" s="49"/>
      <c r="N51" s="47"/>
      <c r="O51" s="48"/>
      <c r="P51" s="48"/>
      <c r="Q51" s="48"/>
      <c r="R51" s="48"/>
      <c r="S51" s="49"/>
      <c r="T51" s="47"/>
      <c r="U51" s="48"/>
      <c r="V51" s="48"/>
      <c r="W51" s="48"/>
      <c r="X51" s="48"/>
      <c r="Y51" s="49"/>
      <c r="Z51" s="47"/>
      <c r="AA51" s="48"/>
      <c r="AB51" s="48"/>
      <c r="AC51" s="48"/>
      <c r="AD51" s="48"/>
      <c r="AE51" s="49"/>
      <c r="AF51" s="47"/>
      <c r="AG51" s="48"/>
      <c r="AH51" s="48"/>
      <c r="AI51" s="48"/>
      <c r="AJ51" s="48">
        <v>0</v>
      </c>
      <c r="AK51" s="49">
        <v>0</v>
      </c>
      <c r="AL51" s="47"/>
      <c r="AM51" s="48"/>
      <c r="AN51" s="48"/>
      <c r="AO51" s="48"/>
      <c r="AP51" s="48"/>
      <c r="AQ51" s="49"/>
      <c r="AR51" s="47"/>
      <c r="AS51" s="48"/>
      <c r="AT51" s="48"/>
      <c r="AU51" s="48"/>
      <c r="AV51" s="48"/>
      <c r="AW51" s="49"/>
      <c r="AX51" s="47"/>
      <c r="AY51" s="48"/>
      <c r="AZ51" s="48"/>
      <c r="BA51" s="48"/>
      <c r="BB51" s="48"/>
      <c r="BC51" s="49"/>
      <c r="BD51" s="47"/>
      <c r="BE51" s="48"/>
      <c r="BF51" s="48"/>
      <c r="BG51" s="48"/>
      <c r="BH51" s="48"/>
      <c r="BI51" s="49"/>
      <c r="BJ51" s="47"/>
      <c r="BK51" s="48"/>
      <c r="BL51" s="48"/>
      <c r="BM51" s="48"/>
      <c r="BN51" s="48"/>
      <c r="BO51" s="49"/>
      <c r="BP51" s="47"/>
      <c r="BQ51" s="48"/>
      <c r="BR51" s="48"/>
      <c r="BS51" s="48"/>
      <c r="BT51" s="48">
        <v>0</v>
      </c>
      <c r="BU51" s="49">
        <v>0</v>
      </c>
      <c r="BV51" s="47"/>
      <c r="BW51" s="48"/>
      <c r="BX51" s="48"/>
      <c r="BY51" s="48"/>
      <c r="BZ51" s="48"/>
      <c r="CA51" s="49"/>
      <c r="CB51" s="47"/>
      <c r="CC51" s="48"/>
      <c r="CD51" s="48"/>
      <c r="CE51" s="48"/>
      <c r="CF51" s="48"/>
      <c r="CG51" s="49"/>
      <c r="CH51" s="47"/>
      <c r="CI51" s="48"/>
      <c r="CJ51" s="48"/>
      <c r="CK51" s="48"/>
      <c r="CL51" s="48"/>
      <c r="CM51" s="49"/>
      <c r="CN51" s="47"/>
      <c r="CO51" s="48"/>
      <c r="CP51" s="48"/>
      <c r="CQ51" s="48"/>
      <c r="CR51" s="49"/>
      <c r="CS51" s="47"/>
      <c r="CT51" s="48"/>
      <c r="CU51" s="48"/>
      <c r="CV51" s="48"/>
      <c r="CW51" s="49"/>
      <c r="CX51" s="48"/>
      <c r="CY51" s="48"/>
      <c r="CZ51" s="48"/>
      <c r="DA51" s="48"/>
      <c r="DB51" s="48"/>
      <c r="DC51" s="48"/>
    </row>
    <row r="52" spans="1:107">
      <c r="A52" s="43" t="s">
        <v>68</v>
      </c>
      <c r="B52" s="50">
        <v>144</v>
      </c>
      <c r="C52" s="51">
        <v>143.19999999999999</v>
      </c>
      <c r="D52" s="51">
        <v>143.19999999999999</v>
      </c>
      <c r="E52" s="51">
        <v>143.19999999999999</v>
      </c>
      <c r="F52" s="51">
        <v>143</v>
      </c>
      <c r="G52" s="52" t="s">
        <v>5</v>
      </c>
      <c r="H52" s="50">
        <v>3100</v>
      </c>
      <c r="I52" s="51">
        <v>3560</v>
      </c>
      <c r="J52" s="51">
        <v>4200</v>
      </c>
      <c r="K52" s="51">
        <v>6750</v>
      </c>
      <c r="L52" s="51">
        <v>7250</v>
      </c>
      <c r="M52" s="52" t="s">
        <v>5</v>
      </c>
      <c r="N52" s="50" t="s">
        <v>5</v>
      </c>
      <c r="O52" s="51">
        <v>0</v>
      </c>
      <c r="P52" s="51">
        <v>0</v>
      </c>
      <c r="Q52" s="51">
        <v>0</v>
      </c>
      <c r="R52" s="51">
        <v>0</v>
      </c>
      <c r="S52" s="52" t="s">
        <v>5</v>
      </c>
      <c r="T52" s="50">
        <v>90</v>
      </c>
      <c r="U52" s="51">
        <v>90</v>
      </c>
      <c r="V52" s="51">
        <v>90</v>
      </c>
      <c r="W52" s="51">
        <v>90</v>
      </c>
      <c r="X52" s="51">
        <v>90</v>
      </c>
      <c r="Y52" s="52" t="s">
        <v>5</v>
      </c>
      <c r="Z52" s="50" t="s">
        <v>5</v>
      </c>
      <c r="AA52" s="51">
        <v>0</v>
      </c>
      <c r="AB52" s="51">
        <v>0</v>
      </c>
      <c r="AC52" s="51">
        <v>0</v>
      </c>
      <c r="AD52" s="51">
        <v>0</v>
      </c>
      <c r="AE52" s="52" t="s">
        <v>5</v>
      </c>
      <c r="AF52" s="50">
        <v>3334</v>
      </c>
      <c r="AG52" s="51">
        <v>3793.2</v>
      </c>
      <c r="AH52" s="51">
        <v>4433.2</v>
      </c>
      <c r="AI52" s="51">
        <v>6983.2</v>
      </c>
      <c r="AJ52" s="51">
        <v>7483</v>
      </c>
      <c r="AK52" s="52">
        <v>0</v>
      </c>
      <c r="AL52" s="50">
        <v>432</v>
      </c>
      <c r="AM52" s="51">
        <v>188.35</v>
      </c>
      <c r="AN52" s="51">
        <v>115</v>
      </c>
      <c r="AO52" s="51">
        <v>296.12</v>
      </c>
      <c r="AP52" s="51">
        <v>200</v>
      </c>
      <c r="AQ52" s="52">
        <v>225.63</v>
      </c>
      <c r="AR52" s="50">
        <v>15321</v>
      </c>
      <c r="AS52" s="51">
        <v>14690.6</v>
      </c>
      <c r="AT52" s="51">
        <v>16549.86</v>
      </c>
      <c r="AU52" s="51">
        <v>20808.18</v>
      </c>
      <c r="AV52" s="51">
        <v>30837</v>
      </c>
      <c r="AW52" s="52">
        <v>34218.080000000002</v>
      </c>
      <c r="AX52" s="50" t="s">
        <v>5</v>
      </c>
      <c r="AY52" s="51">
        <v>0</v>
      </c>
      <c r="AZ52" s="51">
        <v>0</v>
      </c>
      <c r="BA52" s="51">
        <v>0</v>
      </c>
      <c r="BB52" s="51">
        <v>0</v>
      </c>
      <c r="BC52" s="52">
        <v>0</v>
      </c>
      <c r="BD52" s="50" t="s">
        <v>5</v>
      </c>
      <c r="BE52" s="51">
        <v>0</v>
      </c>
      <c r="BF52" s="51">
        <v>0</v>
      </c>
      <c r="BG52" s="51">
        <v>0</v>
      </c>
      <c r="BH52" s="51">
        <v>0</v>
      </c>
      <c r="BI52" s="52">
        <v>0</v>
      </c>
      <c r="BJ52" s="50" t="s">
        <v>5</v>
      </c>
      <c r="BK52" s="51">
        <v>0</v>
      </c>
      <c r="BL52" s="51">
        <v>0</v>
      </c>
      <c r="BM52" s="51">
        <v>0</v>
      </c>
      <c r="BN52" s="51">
        <v>0</v>
      </c>
      <c r="BO52" s="52">
        <v>0</v>
      </c>
      <c r="BP52" s="50">
        <v>10845</v>
      </c>
      <c r="BQ52" s="51">
        <v>14878.95</v>
      </c>
      <c r="BR52" s="51">
        <v>16664.86</v>
      </c>
      <c r="BS52" s="51">
        <v>21104.3</v>
      </c>
      <c r="BT52" s="51">
        <v>31037</v>
      </c>
      <c r="BU52" s="52">
        <v>34443.71</v>
      </c>
      <c r="BV52" s="50" t="s">
        <v>5</v>
      </c>
      <c r="BW52" s="51">
        <v>1553</v>
      </c>
      <c r="BX52" s="51">
        <v>1745.33</v>
      </c>
      <c r="BY52" s="51">
        <v>2157.4</v>
      </c>
      <c r="BZ52" s="51">
        <v>2627</v>
      </c>
      <c r="CA52" s="52">
        <v>2875.16</v>
      </c>
      <c r="CB52" s="50">
        <v>10845</v>
      </c>
      <c r="CC52" s="51">
        <v>13325.95</v>
      </c>
      <c r="CD52" s="51">
        <v>14919.53</v>
      </c>
      <c r="CE52" s="51">
        <v>18946.900000000001</v>
      </c>
      <c r="CF52" s="51">
        <v>28410</v>
      </c>
      <c r="CG52" s="52">
        <v>31568.55</v>
      </c>
      <c r="CH52" s="50" t="s">
        <v>5</v>
      </c>
      <c r="CI52" s="51" t="s">
        <v>5</v>
      </c>
      <c r="CJ52" s="51" t="s">
        <v>5</v>
      </c>
      <c r="CK52" s="51">
        <v>0</v>
      </c>
      <c r="CL52" s="51">
        <v>0</v>
      </c>
      <c r="CM52" s="52">
        <v>0</v>
      </c>
      <c r="CN52" s="50" t="s">
        <v>5</v>
      </c>
      <c r="CO52" s="51" t="s">
        <v>5</v>
      </c>
      <c r="CP52" s="51" t="s">
        <v>5</v>
      </c>
      <c r="CQ52" s="51">
        <v>0</v>
      </c>
      <c r="CR52" s="52">
        <v>0</v>
      </c>
      <c r="CS52" s="50" t="s">
        <v>5</v>
      </c>
      <c r="CT52" s="51" t="s">
        <v>5</v>
      </c>
      <c r="CU52" s="51" t="s">
        <v>5</v>
      </c>
      <c r="CV52" s="51">
        <v>0</v>
      </c>
      <c r="CW52" s="52">
        <v>0</v>
      </c>
      <c r="CX52" s="51" t="s">
        <v>5</v>
      </c>
      <c r="CY52" s="51" t="s">
        <v>5</v>
      </c>
      <c r="CZ52" s="51" t="s">
        <v>5</v>
      </c>
      <c r="DA52" s="51">
        <v>0</v>
      </c>
      <c r="DB52" s="51">
        <v>0</v>
      </c>
      <c r="DC52" s="51">
        <v>0</v>
      </c>
    </row>
    <row r="53" spans="1:107">
      <c r="A53" s="46" t="s">
        <v>69</v>
      </c>
      <c r="B53" s="53">
        <v>8448</v>
      </c>
      <c r="C53" s="54">
        <v>8422.2000000000007</v>
      </c>
      <c r="D53" s="54">
        <v>8742.2000000000007</v>
      </c>
      <c r="E53" s="54">
        <v>8942.2000000000007</v>
      </c>
      <c r="F53" s="54">
        <v>9316</v>
      </c>
      <c r="G53" s="55" t="s">
        <v>5</v>
      </c>
      <c r="H53" s="53">
        <v>26660</v>
      </c>
      <c r="I53" s="54">
        <v>27885</v>
      </c>
      <c r="J53" s="54">
        <v>30625</v>
      </c>
      <c r="K53" s="54">
        <v>33695</v>
      </c>
      <c r="L53" s="54">
        <v>37855</v>
      </c>
      <c r="M53" s="55" t="s">
        <v>5</v>
      </c>
      <c r="N53" s="53">
        <v>0</v>
      </c>
      <c r="O53" s="54">
        <v>0</v>
      </c>
      <c r="P53" s="54">
        <v>0</v>
      </c>
      <c r="Q53" s="54">
        <v>0</v>
      </c>
      <c r="R53" s="54">
        <v>0</v>
      </c>
      <c r="S53" s="55" t="s">
        <v>5</v>
      </c>
      <c r="T53" s="53">
        <v>6549</v>
      </c>
      <c r="U53" s="54">
        <v>6612.23</v>
      </c>
      <c r="V53" s="54">
        <v>6612.23</v>
      </c>
      <c r="W53" s="54">
        <v>6612.23</v>
      </c>
      <c r="X53" s="54">
        <v>6975</v>
      </c>
      <c r="Y53" s="55" t="s">
        <v>5</v>
      </c>
      <c r="Z53" s="53">
        <v>4120</v>
      </c>
      <c r="AA53" s="54">
        <v>4560</v>
      </c>
      <c r="AB53" s="54">
        <v>4780</v>
      </c>
      <c r="AC53" s="54">
        <v>4780</v>
      </c>
      <c r="AD53" s="54">
        <v>4780</v>
      </c>
      <c r="AE53" s="55" t="s">
        <v>5</v>
      </c>
      <c r="AF53" s="53">
        <v>45777</v>
      </c>
      <c r="AG53" s="54">
        <v>47479.43</v>
      </c>
      <c r="AH53" s="54">
        <v>50759.43</v>
      </c>
      <c r="AI53" s="54">
        <v>54029.43</v>
      </c>
      <c r="AJ53" s="54">
        <v>58926</v>
      </c>
      <c r="AK53" s="55">
        <v>0</v>
      </c>
      <c r="AL53" s="53">
        <v>31815</v>
      </c>
      <c r="AM53" s="54">
        <v>31317.83</v>
      </c>
      <c r="AN53" s="54">
        <v>34660.480000000003</v>
      </c>
      <c r="AO53" s="54">
        <v>37926</v>
      </c>
      <c r="AP53" s="54">
        <v>36519</v>
      </c>
      <c r="AQ53" s="55">
        <v>39045.089999999997</v>
      </c>
      <c r="AR53" s="53">
        <v>199198</v>
      </c>
      <c r="AS53" s="54">
        <v>211328.92</v>
      </c>
      <c r="AT53" s="54">
        <v>217295.43</v>
      </c>
      <c r="AU53" s="54">
        <v>224196</v>
      </c>
      <c r="AV53" s="54">
        <v>242194</v>
      </c>
      <c r="AW53" s="55">
        <v>253951.98</v>
      </c>
      <c r="AX53" s="53" t="s">
        <v>5</v>
      </c>
      <c r="AY53" s="54">
        <v>0</v>
      </c>
      <c r="AZ53" s="54">
        <v>0</v>
      </c>
      <c r="BA53" s="54">
        <v>0</v>
      </c>
      <c r="BB53" s="54">
        <v>0</v>
      </c>
      <c r="BC53" s="55">
        <v>0</v>
      </c>
      <c r="BD53" s="53">
        <v>31219</v>
      </c>
      <c r="BE53" s="54">
        <v>38278.839999999997</v>
      </c>
      <c r="BF53" s="54">
        <v>39610.36</v>
      </c>
      <c r="BG53" s="54">
        <v>37096.269999999997</v>
      </c>
      <c r="BH53" s="54">
        <v>27169</v>
      </c>
      <c r="BI53" s="55">
        <v>17440.019999999997</v>
      </c>
      <c r="BJ53" s="53">
        <v>14927</v>
      </c>
      <c r="BK53" s="54">
        <v>18636.439999999999</v>
      </c>
      <c r="BL53" s="54">
        <v>26266.400000000001</v>
      </c>
      <c r="BM53" s="54">
        <v>32286.560000000001</v>
      </c>
      <c r="BN53" s="54">
        <v>32866</v>
      </c>
      <c r="BO53" s="55">
        <v>34227.79</v>
      </c>
      <c r="BP53" s="53">
        <v>220474</v>
      </c>
      <c r="BQ53" s="54">
        <v>299562.03000000003</v>
      </c>
      <c r="BR53" s="54">
        <v>317832.67</v>
      </c>
      <c r="BS53" s="54">
        <v>331505.13</v>
      </c>
      <c r="BT53" s="54">
        <v>338748</v>
      </c>
      <c r="BU53" s="55">
        <v>344664.88</v>
      </c>
      <c r="BV53" s="53" t="s">
        <v>5</v>
      </c>
      <c r="BW53" s="54">
        <v>17985</v>
      </c>
      <c r="BX53" s="54">
        <v>19030.990000000002</v>
      </c>
      <c r="BY53" s="54">
        <v>19906</v>
      </c>
      <c r="BZ53" s="54">
        <v>21363</v>
      </c>
      <c r="CA53" s="55">
        <v>21985.57</v>
      </c>
      <c r="CB53" s="53">
        <v>220474</v>
      </c>
      <c r="CC53" s="54">
        <v>281577.03000000003</v>
      </c>
      <c r="CD53" s="54">
        <v>298801.68</v>
      </c>
      <c r="CE53" s="54">
        <v>311599.13</v>
      </c>
      <c r="CF53" s="54">
        <v>317385</v>
      </c>
      <c r="CG53" s="55">
        <v>322679.31</v>
      </c>
      <c r="CH53" s="53" t="s">
        <v>5</v>
      </c>
      <c r="CI53" s="54" t="s">
        <v>5</v>
      </c>
      <c r="CJ53" s="54" t="s">
        <v>5</v>
      </c>
      <c r="CK53" s="54">
        <v>0</v>
      </c>
      <c r="CL53" s="54">
        <v>0</v>
      </c>
      <c r="CM53" s="55">
        <v>0</v>
      </c>
      <c r="CN53" s="53" t="s">
        <v>5</v>
      </c>
      <c r="CO53" s="54" t="s">
        <v>5</v>
      </c>
      <c r="CP53" s="54" t="s">
        <v>5</v>
      </c>
      <c r="CQ53" s="54">
        <v>0</v>
      </c>
      <c r="CR53" s="55">
        <v>0</v>
      </c>
      <c r="CS53" s="53" t="s">
        <v>5</v>
      </c>
      <c r="CT53" s="54" t="s">
        <v>5</v>
      </c>
      <c r="CU53" s="54" t="s">
        <v>5</v>
      </c>
      <c r="CV53" s="54">
        <v>0</v>
      </c>
      <c r="CW53" s="55">
        <v>0</v>
      </c>
      <c r="CX53" s="54" t="s">
        <v>5</v>
      </c>
      <c r="CY53" s="54" t="s">
        <v>5</v>
      </c>
      <c r="CZ53" s="54" t="s">
        <v>5</v>
      </c>
      <c r="DA53" s="54">
        <v>0</v>
      </c>
      <c r="DB53" s="54">
        <v>0</v>
      </c>
      <c r="DC53" s="54">
        <v>0</v>
      </c>
    </row>
    <row r="54" spans="1:107">
      <c r="A54" s="7"/>
      <c r="B54" s="7" t="s">
        <v>104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 t="s">
        <v>104</v>
      </c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 t="s">
        <v>104</v>
      </c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 t="s">
        <v>104</v>
      </c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 t="s">
        <v>104</v>
      </c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 t="s">
        <v>104</v>
      </c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</row>
    <row r="55" spans="1:107">
      <c r="A55" s="7"/>
      <c r="B55" s="7" t="s">
        <v>108</v>
      </c>
      <c r="C55" s="7"/>
      <c r="D55" s="7"/>
      <c r="E55" s="7"/>
      <c r="F55" s="7"/>
      <c r="G55" s="7"/>
      <c r="H55" s="7"/>
      <c r="I55" s="7"/>
      <c r="J55" s="7"/>
      <c r="K55" s="7" t="s">
        <v>97</v>
      </c>
      <c r="L55" s="7"/>
      <c r="M55" s="7"/>
      <c r="N55" s="7"/>
      <c r="O55" s="7"/>
      <c r="P55" s="7"/>
      <c r="Q55" s="7"/>
      <c r="R55" s="7"/>
      <c r="S55" s="7"/>
      <c r="T55" s="7" t="s">
        <v>96</v>
      </c>
      <c r="U55" s="7"/>
      <c r="V55" s="7"/>
      <c r="W55" s="7" t="s">
        <v>97</v>
      </c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 t="s">
        <v>96</v>
      </c>
      <c r="AM55" s="7"/>
      <c r="AN55" s="7"/>
      <c r="AO55" s="7" t="s">
        <v>97</v>
      </c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 t="s">
        <v>96</v>
      </c>
      <c r="BE55" s="7"/>
      <c r="BF55" s="7"/>
      <c r="BG55" s="7" t="s">
        <v>97</v>
      </c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 t="s">
        <v>96</v>
      </c>
      <c r="BW55" s="7"/>
      <c r="BX55" s="7"/>
      <c r="BY55" s="7" t="s">
        <v>97</v>
      </c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 t="s">
        <v>96</v>
      </c>
      <c r="CO55" s="7"/>
      <c r="CP55" s="7"/>
      <c r="CQ55" s="7" t="s">
        <v>97</v>
      </c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</row>
    <row r="56" spans="1:107">
      <c r="A56" s="7"/>
      <c r="B56" s="7" t="s">
        <v>101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 t="s">
        <v>101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 t="s">
        <v>101</v>
      </c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 t="s">
        <v>101</v>
      </c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 t="s">
        <v>101</v>
      </c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 t="s">
        <v>101</v>
      </c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</row>
    <row r="57" spans="1:107">
      <c r="A57" s="7"/>
      <c r="B57" s="7" t="s">
        <v>102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 t="s">
        <v>102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 t="s">
        <v>102</v>
      </c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 t="s">
        <v>102</v>
      </c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 t="s">
        <v>102</v>
      </c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 t="s">
        <v>102</v>
      </c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</row>
    <row r="58" spans="1:107">
      <c r="A58" s="7"/>
      <c r="B58" s="7" t="s">
        <v>103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 t="s">
        <v>103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 t="s">
        <v>103</v>
      </c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 t="s">
        <v>103</v>
      </c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 t="s">
        <v>103</v>
      </c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 t="s">
        <v>103</v>
      </c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</row>
    <row r="59" spans="1:107">
      <c r="A59" s="7"/>
      <c r="B59" s="7" t="s">
        <v>112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</row>
    <row r="60" spans="1:107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</row>
  </sheetData>
  <mergeCells count="24">
    <mergeCell ref="CX8:DC10"/>
    <mergeCell ref="CN8:CW9"/>
    <mergeCell ref="AF8:AK10"/>
    <mergeCell ref="BP8:BU10"/>
    <mergeCell ref="BV8:CA10"/>
    <mergeCell ref="CB8:CG10"/>
    <mergeCell ref="CH8:CM10"/>
    <mergeCell ref="CN10:CR10"/>
    <mergeCell ref="CS10:CW10"/>
    <mergeCell ref="AL10:AQ10"/>
    <mergeCell ref="AR10:AW10"/>
    <mergeCell ref="AX10:BC10"/>
    <mergeCell ref="BD10:BI10"/>
    <mergeCell ref="BJ10:BO10"/>
    <mergeCell ref="A8:A11"/>
    <mergeCell ref="AL8:BC9"/>
    <mergeCell ref="BD8:BO9"/>
    <mergeCell ref="T8:AE9"/>
    <mergeCell ref="B8:S9"/>
    <mergeCell ref="B10:G10"/>
    <mergeCell ref="H10:M10"/>
    <mergeCell ref="N10:S10"/>
    <mergeCell ref="T10:Y10"/>
    <mergeCell ref="Z10:AE10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colBreaks count="5" manualBreakCount="5">
    <brk id="19" max="1048575" man="1"/>
    <brk id="37" max="1048575" man="1"/>
    <brk id="55" max="1048575" man="1"/>
    <brk id="73" max="1048575" man="1"/>
    <brk id="9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Table16.12(A I)</vt:lpstr>
      <vt:lpstr>Table 16.12(State wise)</vt:lpstr>
      <vt:lpstr>'Table 16.12(State wise)'!Print_Area</vt:lpstr>
      <vt:lpstr>'Table 16.12(State wise)'!Print_Titles</vt:lpstr>
    </vt:vector>
  </TitlesOfParts>
  <Company>C S 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</dc:creator>
  <cp:lastModifiedBy>Lenovo</cp:lastModifiedBy>
  <cp:lastPrinted>2015-12-29T07:49:45Z</cp:lastPrinted>
  <dcterms:created xsi:type="dcterms:W3CDTF">2001-02-13T04:30:04Z</dcterms:created>
  <dcterms:modified xsi:type="dcterms:W3CDTF">2015-12-29T07:50:18Z</dcterms:modified>
</cp:coreProperties>
</file>