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 Table 19.1" sheetId="1" r:id="rId1"/>
  </sheets>
  <definedNames>
    <definedName name="\c">#REF!</definedName>
    <definedName name="\x">#N/A</definedName>
    <definedName name="\z">#N/A</definedName>
    <definedName name="_xlnm.Print_Area" localSheetId="0">' Table 19.1'!$A$1:$N$79</definedName>
    <definedName name="_xlnm.Print_Titles" localSheetId="0">' Table 19.1'!$1:$7</definedName>
    <definedName name="X">#N/A</definedName>
  </definedNames>
  <calcPr fullCalcOnLoad="1"/>
</workbook>
</file>

<file path=xl/sharedStrings.xml><?xml version="1.0" encoding="utf-8"?>
<sst xmlns="http://schemas.openxmlformats.org/spreadsheetml/2006/main" count="169" uniqueCount="94">
  <si>
    <t xml:space="preserve">  Broad gauge</t>
  </si>
  <si>
    <t xml:space="preserve">  Metre gauge</t>
  </si>
  <si>
    <t xml:space="preserve">  Narrow gauge</t>
  </si>
  <si>
    <t xml:space="preserve">  A.C. Sleeper</t>
  </si>
  <si>
    <t xml:space="preserve">  A.C.-3 Tier</t>
  </si>
  <si>
    <t>-</t>
  </si>
  <si>
    <t xml:space="preserve">  1st Class Mail/Express</t>
  </si>
  <si>
    <t xml:space="preserve">  A.C.Chair Car </t>
  </si>
  <si>
    <t xml:space="preserve">  2nd Class Mail/Express</t>
  </si>
  <si>
    <t xml:space="preserve"> (1)  Percentage has been worked out after excluding Capital-at-Charge of MTPs and Circular Railways.</t>
  </si>
  <si>
    <t xml:space="preserve">  Group A &amp; B</t>
  </si>
  <si>
    <t xml:space="preserve">  Group C &amp; D</t>
  </si>
  <si>
    <t xml:space="preserve"> Passengers</t>
  </si>
  <si>
    <t xml:space="preserve"> Railway servants</t>
  </si>
  <si>
    <t xml:space="preserve"> Diesel</t>
  </si>
  <si>
    <t xml:space="preserve"> Electric</t>
  </si>
  <si>
    <t xml:space="preserve">  Diesel</t>
  </si>
  <si>
    <t xml:space="preserve">  Electric     </t>
  </si>
  <si>
    <t xml:space="preserve">  Electric</t>
  </si>
  <si>
    <t xml:space="preserve"> INDIAN RAILWAYS</t>
  </si>
  <si>
    <t>Unit</t>
  </si>
  <si>
    <t>(km.)</t>
  </si>
  <si>
    <t xml:space="preserve">Gross earnings                     </t>
  </si>
  <si>
    <t xml:space="preserve">Net earnings                       </t>
  </si>
  <si>
    <t xml:space="preserve">No. of passengers carried :          </t>
  </si>
  <si>
    <t>('000)</t>
  </si>
  <si>
    <t>('000 tonne)</t>
  </si>
  <si>
    <t xml:space="preserve">Passenger kilometres           </t>
  </si>
  <si>
    <t>(paise)</t>
  </si>
  <si>
    <t xml:space="preserve">Source:  Ministry of Railways(Railway Board) </t>
  </si>
  <si>
    <t xml:space="preserve"> 2002-03</t>
  </si>
  <si>
    <t xml:space="preserve"> 2003-04</t>
  </si>
  <si>
    <t xml:space="preserve"> 2004 -05</t>
  </si>
  <si>
    <t>(Ten Million km.)</t>
  </si>
  <si>
    <t xml:space="preserve"> -</t>
  </si>
  <si>
    <t xml:space="preserve"> 2005 -06</t>
  </si>
  <si>
    <t xml:space="preserve"> 2006 -07</t>
  </si>
  <si>
    <t xml:space="preserve"> 2007 -08</t>
  </si>
  <si>
    <t xml:space="preserve"> 2008 -09</t>
  </si>
  <si>
    <t>Table 19.1 - RAILWAY STATISTICS - SUMMARY</t>
  </si>
  <si>
    <t>Sleeper class Mail/Express-</t>
  </si>
  <si>
    <t>2009-10</t>
  </si>
  <si>
    <t xml:space="preserve"> Open line </t>
  </si>
  <si>
    <t xml:space="preserve"> Construction :</t>
  </si>
  <si>
    <t>2010-11</t>
  </si>
  <si>
    <t>('Million km.)</t>
  </si>
  <si>
    <t xml:space="preserve">  Sleeper class Mail/ Express</t>
  </si>
  <si>
    <r>
      <t xml:space="preserve"> (` </t>
    </r>
    <r>
      <rPr>
        <b/>
        <sz val="10"/>
        <rFont val="Times New Roman"/>
        <family val="1"/>
      </rPr>
      <t>Ten Million)</t>
    </r>
  </si>
  <si>
    <r>
      <t xml:space="preserve"> (`</t>
    </r>
    <r>
      <rPr>
        <b/>
        <sz val="10"/>
        <rFont val="Times New Roman"/>
        <family val="1"/>
      </rPr>
      <t xml:space="preserve"> Ten Million)</t>
    </r>
  </si>
  <si>
    <t>2011-12</t>
  </si>
  <si>
    <t>Capital-at-Charge at the end of year :</t>
  </si>
  <si>
    <t xml:space="preserve">Percentage of working expenses of gross earnings </t>
  </si>
  <si>
    <t>Percentage of net earnings to total Capital-at-Charge (1)</t>
  </si>
  <si>
    <t xml:space="preserve">Average rate charged per tonne kilometres </t>
  </si>
  <si>
    <t>Route open for traffic at the end of year(All gauges):</t>
  </si>
  <si>
    <t xml:space="preserve">  A.C. 1st class(inclu.Executive class)</t>
  </si>
  <si>
    <t>Railway staff employed as on 31st Marchr:</t>
  </si>
  <si>
    <t>2012-13</t>
  </si>
  <si>
    <t xml:space="preserve">Working expenses(excluding suspense)                   </t>
  </si>
  <si>
    <r>
      <t xml:space="preserve"> Total (Including departmental):         </t>
    </r>
    <r>
      <rPr>
        <sz val="10"/>
        <rFont val="Times New Roman"/>
        <family val="1"/>
      </rPr>
      <t>Steam</t>
    </r>
  </si>
  <si>
    <r>
      <t xml:space="preserve"> Goods and proportion of mixed</t>
    </r>
    <r>
      <rPr>
        <sz val="10"/>
        <rFont val="Times New Roman"/>
        <family val="1"/>
      </rPr>
      <t>:          Steam</t>
    </r>
  </si>
  <si>
    <r>
      <t xml:space="preserve"> Train Kilometres;Passenger trains: </t>
    </r>
    <r>
      <rPr>
        <sz val="10"/>
        <rFont val="Times New Roman"/>
        <family val="1"/>
      </rPr>
      <t>Steam</t>
    </r>
  </si>
  <si>
    <r>
      <t xml:space="preserve">Rolling stock-locomotives :                   </t>
    </r>
    <r>
      <rPr>
        <sz val="10"/>
        <rFont val="Times New Roman"/>
        <family val="1"/>
      </rPr>
      <t>Steam</t>
    </r>
  </si>
  <si>
    <t xml:space="preserve">Goods wagons </t>
  </si>
  <si>
    <t>*: Includes Brake Vans &amp; Railway Service Wagons also</t>
  </si>
  <si>
    <t>Number of persons killed on the railways (3):</t>
  </si>
  <si>
    <t xml:space="preserve"> Others (4)</t>
  </si>
  <si>
    <t xml:space="preserve"> (2) Includes non-revenue traffic also.                                          </t>
  </si>
  <si>
    <t xml:space="preserve"> (3) It excludes  data relating to Metro Railway, Calcutta which came into operation in 1984-85, as also Railway workshops, etc.</t>
  </si>
  <si>
    <t xml:space="preserve"> (4) Includes trespassers and suicides.</t>
  </si>
  <si>
    <t xml:space="preserve">            Ordinary</t>
  </si>
  <si>
    <t xml:space="preserve">            Ordinary </t>
  </si>
  <si>
    <t xml:space="preserve">            Ordinary  </t>
  </si>
  <si>
    <t xml:space="preserve">         Ordinary </t>
  </si>
  <si>
    <t xml:space="preserve">Total goods carried (2)        </t>
  </si>
  <si>
    <r>
      <rPr>
        <b/>
        <sz val="10"/>
        <rFont val="Times New Roman"/>
        <family val="1"/>
      </rPr>
      <t>Average rate charged per passenger per kilometre:</t>
    </r>
    <r>
      <rPr>
        <sz val="10"/>
        <rFont val="Times New Roman"/>
        <family val="1"/>
      </rPr>
      <t>A.C First Class</t>
    </r>
  </si>
  <si>
    <t>Net tonnes kilometres(2)</t>
  </si>
  <si>
    <t>Serial No:</t>
  </si>
  <si>
    <t>3</t>
  </si>
  <si>
    <t>6</t>
  </si>
  <si>
    <t>9</t>
  </si>
  <si>
    <t>12</t>
  </si>
  <si>
    <t xml:space="preserve">Item                                </t>
  </si>
  <si>
    <t xml:space="preserve"> II A.C. Sleeper</t>
  </si>
  <si>
    <t>%</t>
  </si>
  <si>
    <t>(No.)</t>
  </si>
  <si>
    <t>(`000)</t>
  </si>
  <si>
    <t xml:space="preserve"> (i) Covered wagons(BG) </t>
  </si>
  <si>
    <t xml:space="preserve">   (ii) Open wagons(BG) </t>
  </si>
  <si>
    <t xml:space="preserve">  (iii) Other wagons(BG)*</t>
  </si>
  <si>
    <r>
      <rPr>
        <b/>
        <sz val="10"/>
        <rFont val="Times New Roman"/>
        <family val="1"/>
      </rPr>
      <t xml:space="preserve">Coaching Stock;                                     (i) </t>
    </r>
    <r>
      <rPr>
        <sz val="10"/>
        <rFont val="Times New Roman"/>
        <family val="1"/>
      </rPr>
      <t xml:space="preserve">Passenger carriages  </t>
    </r>
  </si>
  <si>
    <t>(ii)EMU/DMU/DHMU</t>
  </si>
  <si>
    <t xml:space="preserve">(iii)Rail cars (internal combustion engine propelled) </t>
  </si>
  <si>
    <t xml:space="preserve">(iv) Other Coaching  Vehicles 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</si>
</sst>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  <numFmt numFmtId="179" formatCode="0.00_)"/>
    <numFmt numFmtId="180" formatCode="0.0_)"/>
    <numFmt numFmtId="181" formatCode="#,##0.0_);\(#,##0.0\)"/>
    <numFmt numFmtId="182" formatCode="0.0"/>
    <numFmt numFmtId="183" formatCode="00000"/>
    <numFmt numFmtId="184" formatCode="0.00;[Red]0.00"/>
  </numFmts>
  <fonts count="4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Rupee Foradian"/>
      <family val="2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33" borderId="0" xfId="57" applyFont="1" applyFill="1" applyBorder="1" applyAlignment="1" applyProtection="1">
      <alignment horizontal="center"/>
      <protection/>
    </xf>
    <xf numFmtId="0" fontId="6" fillId="33" borderId="0" xfId="57" applyFont="1" applyFill="1" applyBorder="1">
      <alignment/>
      <protection/>
    </xf>
    <xf numFmtId="0" fontId="6" fillId="33" borderId="0" xfId="57" applyFont="1" applyFill="1" applyBorder="1" applyAlignment="1" applyProtection="1">
      <alignment horizontal="fill"/>
      <protection/>
    </xf>
    <xf numFmtId="0" fontId="6" fillId="33" borderId="0" xfId="57" applyFont="1" applyFill="1" applyBorder="1" applyAlignment="1" applyProtection="1">
      <alignment horizontal="left"/>
      <protection/>
    </xf>
    <xf numFmtId="49" fontId="5" fillId="33" borderId="10" xfId="57" applyNumberFormat="1" applyFont="1" applyFill="1" applyBorder="1" applyAlignment="1" applyProtection="1">
      <alignment horizontal="center"/>
      <protection/>
    </xf>
    <xf numFmtId="49" fontId="5" fillId="34" borderId="10" xfId="57" applyNumberFormat="1" applyFont="1" applyFill="1" applyBorder="1" applyAlignment="1" applyProtection="1">
      <alignment horizontal="right"/>
      <protection/>
    </xf>
    <xf numFmtId="49" fontId="4" fillId="35" borderId="10" xfId="57" applyNumberFormat="1" applyFont="1" applyFill="1" applyBorder="1" applyAlignment="1" applyProtection="1">
      <alignment horizontal="right"/>
      <protection/>
    </xf>
    <xf numFmtId="49" fontId="4" fillId="34" borderId="10" xfId="57" applyNumberFormat="1" applyFont="1" applyFill="1" applyBorder="1" applyAlignment="1" applyProtection="1">
      <alignment horizontal="right"/>
      <protection/>
    </xf>
    <xf numFmtId="49" fontId="8" fillId="35" borderId="10" xfId="57" applyNumberFormat="1" applyFont="1" applyFill="1" applyBorder="1" applyAlignment="1" applyProtection="1">
      <alignment horizontal="right"/>
      <protection/>
    </xf>
    <xf numFmtId="49" fontId="9" fillId="34" borderId="10" xfId="57" applyNumberFormat="1" applyFont="1" applyFill="1" applyBorder="1" applyAlignment="1" applyProtection="1">
      <alignment horizontal="right"/>
      <protection/>
    </xf>
    <xf numFmtId="49" fontId="9" fillId="35" borderId="10" xfId="57" applyNumberFormat="1" applyFont="1" applyFill="1" applyBorder="1" applyAlignment="1" applyProtection="1">
      <alignment horizontal="right"/>
      <protection/>
    </xf>
    <xf numFmtId="49" fontId="5" fillId="35" borderId="10" xfId="57" applyNumberFormat="1" applyFont="1" applyFill="1" applyBorder="1" applyAlignment="1" applyProtection="1">
      <alignment horizontal="right"/>
      <protection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vertical="top"/>
    </xf>
    <xf numFmtId="49" fontId="5" fillId="34" borderId="10" xfId="57" applyNumberFormat="1" applyFont="1" applyFill="1" applyBorder="1" applyAlignment="1" applyProtection="1">
      <alignment horizontal="center"/>
      <protection/>
    </xf>
    <xf numFmtId="0" fontId="0" fillId="33" borderId="0" xfId="57" applyFill="1" applyBorder="1">
      <alignment/>
      <protection/>
    </xf>
    <xf numFmtId="0" fontId="0" fillId="36" borderId="0" xfId="57" applyFill="1" applyBorder="1">
      <alignment/>
      <protection/>
    </xf>
    <xf numFmtId="0" fontId="0" fillId="36" borderId="0" xfId="0" applyFill="1" applyBorder="1" applyAlignment="1">
      <alignment/>
    </xf>
    <xf numFmtId="49" fontId="4" fillId="36" borderId="0" xfId="57" applyNumberFormat="1" applyFont="1" applyFill="1" applyBorder="1" applyAlignment="1" applyProtection="1">
      <alignment horizontal="right"/>
      <protection/>
    </xf>
    <xf numFmtId="0" fontId="4" fillId="36" borderId="0" xfId="57" applyFont="1" applyFill="1" applyBorder="1">
      <alignment/>
      <protection/>
    </xf>
    <xf numFmtId="37" fontId="4" fillId="36" borderId="0" xfId="57" applyNumberFormat="1" applyFont="1" applyFill="1" applyBorder="1" applyProtection="1">
      <alignment/>
      <protection/>
    </xf>
    <xf numFmtId="0" fontId="4" fillId="36" borderId="0" xfId="57" applyFont="1" applyFill="1" applyBorder="1" applyAlignment="1" applyProtection="1">
      <alignment horizontal="left"/>
      <protection/>
    </xf>
    <xf numFmtId="0" fontId="4" fillId="36" borderId="0" xfId="57" applyFont="1" applyFill="1" applyBorder="1" applyAlignment="1">
      <alignment horizontal="left"/>
      <protection/>
    </xf>
    <xf numFmtId="0" fontId="0" fillId="0" borderId="0" xfId="0" applyFill="1" applyAlignment="1">
      <alignment wrapText="1"/>
    </xf>
    <xf numFmtId="0" fontId="5" fillId="33" borderId="10" xfId="57" applyFont="1" applyFill="1" applyBorder="1" applyAlignment="1" applyProtection="1">
      <alignment horizontal="center"/>
      <protection/>
    </xf>
    <xf numFmtId="49" fontId="5" fillId="34" borderId="10" xfId="57" applyNumberFormat="1" applyFont="1" applyFill="1" applyBorder="1" applyAlignment="1" applyProtection="1">
      <alignment horizontal="left" vertical="top" wrapText="1"/>
      <protection/>
    </xf>
    <xf numFmtId="49" fontId="4" fillId="35" borderId="10" xfId="57" applyNumberFormat="1" applyFont="1" applyFill="1" applyBorder="1" applyAlignment="1" applyProtection="1">
      <alignment horizontal="left" vertical="top"/>
      <protection/>
    </xf>
    <xf numFmtId="49" fontId="4" fillId="34" borderId="10" xfId="57" applyNumberFormat="1" applyFont="1" applyFill="1" applyBorder="1" applyAlignment="1" applyProtection="1">
      <alignment horizontal="left" vertical="top"/>
      <protection/>
    </xf>
    <xf numFmtId="49" fontId="4" fillId="34" borderId="10" xfId="57" applyNumberFormat="1" applyFont="1" applyFill="1" applyBorder="1" applyAlignment="1" applyProtection="1">
      <alignment horizontal="left" vertical="top" wrapText="1"/>
      <protection/>
    </xf>
    <xf numFmtId="49" fontId="5" fillId="35" borderId="10" xfId="57" applyNumberFormat="1" applyFont="1" applyFill="1" applyBorder="1" applyAlignment="1" applyProtection="1">
      <alignment horizontal="left" vertical="top"/>
      <protection/>
    </xf>
    <xf numFmtId="49" fontId="4" fillId="35" borderId="10" xfId="57" applyNumberFormat="1" applyFont="1" applyFill="1" applyBorder="1" applyAlignment="1" applyProtection="1">
      <alignment horizontal="left" vertical="top" wrapText="1"/>
      <protection/>
    </xf>
    <xf numFmtId="49" fontId="5" fillId="34" borderId="10" xfId="57" applyNumberFormat="1" applyFont="1" applyFill="1" applyBorder="1" applyAlignment="1" applyProtection="1">
      <alignment horizontal="left" vertical="top"/>
      <protection/>
    </xf>
    <xf numFmtId="49" fontId="4" fillId="35" borderId="10" xfId="57" applyNumberFormat="1" applyFont="1" applyFill="1" applyBorder="1" applyAlignment="1" applyProtection="1">
      <alignment vertical="top"/>
      <protection/>
    </xf>
    <xf numFmtId="0" fontId="5" fillId="35" borderId="10" xfId="57" applyFont="1" applyFill="1" applyBorder="1" applyAlignment="1" applyProtection="1">
      <alignment horizontal="left" vertical="top" wrapText="1"/>
      <protection/>
    </xf>
    <xf numFmtId="0" fontId="5" fillId="34" borderId="10" xfId="57" applyFont="1" applyFill="1" applyBorder="1" applyAlignment="1" applyProtection="1">
      <alignment horizontal="left" vertical="top"/>
      <protection/>
    </xf>
    <xf numFmtId="0" fontId="4" fillId="35" borderId="10" xfId="57" applyFont="1" applyFill="1" applyBorder="1" applyAlignment="1" applyProtection="1">
      <alignment horizontal="left" vertical="top"/>
      <protection/>
    </xf>
    <xf numFmtId="0" fontId="4" fillId="34" borderId="10" xfId="57" applyFont="1" applyFill="1" applyBorder="1" applyAlignment="1" applyProtection="1">
      <alignment horizontal="left" vertical="top"/>
      <protection/>
    </xf>
    <xf numFmtId="0" fontId="5" fillId="35" borderId="10" xfId="57" applyFont="1" applyFill="1" applyBorder="1" applyAlignment="1" applyProtection="1">
      <alignment horizontal="left" vertical="top"/>
      <protection/>
    </xf>
    <xf numFmtId="0" fontId="5" fillId="34" borderId="10" xfId="57" applyFont="1" applyFill="1" applyBorder="1" applyAlignment="1" applyProtection="1">
      <alignment horizontal="left" vertical="top" wrapText="1"/>
      <protection/>
    </xf>
    <xf numFmtId="0" fontId="4" fillId="35" borderId="10" xfId="57" applyFont="1" applyFill="1" applyBorder="1" applyAlignment="1" applyProtection="1">
      <alignment horizontal="left" vertical="top" wrapText="1"/>
      <protection/>
    </xf>
    <xf numFmtId="0" fontId="4" fillId="34" borderId="10" xfId="57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>
      <alignment vertical="top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0" fillId="33" borderId="15" xfId="57" applyFill="1" applyBorder="1">
      <alignment/>
      <protection/>
    </xf>
    <xf numFmtId="0" fontId="4" fillId="33" borderId="16" xfId="0" applyFont="1" applyFill="1" applyBorder="1" applyAlignment="1">
      <alignment vertical="top"/>
    </xf>
    <xf numFmtId="0" fontId="4" fillId="36" borderId="14" xfId="0" applyFont="1" applyFill="1" applyBorder="1" applyAlignment="1">
      <alignment vertical="top"/>
    </xf>
    <xf numFmtId="0" fontId="0" fillId="36" borderId="15" xfId="0" applyFill="1" applyBorder="1" applyAlignment="1">
      <alignment/>
    </xf>
    <xf numFmtId="0" fontId="4" fillId="36" borderId="17" xfId="0" applyFont="1" applyFill="1" applyBorder="1" applyAlignment="1">
      <alignment vertical="top"/>
    </xf>
    <xf numFmtId="0" fontId="4" fillId="36" borderId="18" xfId="57" applyFont="1" applyFill="1" applyBorder="1" applyAlignment="1" applyProtection="1">
      <alignment horizontal="left"/>
      <protection/>
    </xf>
    <xf numFmtId="0" fontId="4" fillId="36" borderId="18" xfId="57" applyFont="1" applyFill="1" applyBorder="1">
      <alignment/>
      <protection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5" fillId="33" borderId="10" xfId="57" applyFont="1" applyFill="1" applyBorder="1" applyAlignment="1">
      <alignment horizontal="center"/>
      <protection/>
    </xf>
    <xf numFmtId="0" fontId="5" fillId="33" borderId="20" xfId="57" applyFont="1" applyFill="1" applyBorder="1" applyAlignment="1">
      <alignment horizontal="center"/>
      <protection/>
    </xf>
    <xf numFmtId="0" fontId="5" fillId="34" borderId="10" xfId="57" applyFont="1" applyFill="1" applyBorder="1" applyAlignment="1">
      <alignment horizontal="center"/>
      <protection/>
    </xf>
    <xf numFmtId="0" fontId="5" fillId="34" borderId="20" xfId="57" applyFont="1" applyFill="1" applyBorder="1" applyAlignment="1">
      <alignment horizontal="center"/>
      <protection/>
    </xf>
    <xf numFmtId="0" fontId="4" fillId="35" borderId="10" xfId="57" applyFont="1" applyFill="1" applyBorder="1" applyAlignment="1">
      <alignment horizontal="center"/>
      <protection/>
    </xf>
    <xf numFmtId="0" fontId="4" fillId="35" borderId="20" xfId="57" applyFont="1" applyFill="1" applyBorder="1" applyAlignment="1">
      <alignment horizontal="center"/>
      <protection/>
    </xf>
    <xf numFmtId="0" fontId="4" fillId="34" borderId="10" xfId="57" applyFont="1" applyFill="1" applyBorder="1" applyAlignment="1">
      <alignment horizontal="center"/>
      <protection/>
    </xf>
    <xf numFmtId="0" fontId="4" fillId="34" borderId="20" xfId="57" applyFont="1" applyFill="1" applyBorder="1" applyAlignment="1">
      <alignment horizontal="center"/>
      <protection/>
    </xf>
    <xf numFmtId="0" fontId="5" fillId="35" borderId="10" xfId="57" applyFont="1" applyFill="1" applyBorder="1" applyAlignment="1">
      <alignment horizontal="center"/>
      <protection/>
    </xf>
    <xf numFmtId="0" fontId="5" fillId="35" borderId="20" xfId="57" applyFont="1" applyFill="1" applyBorder="1" applyAlignment="1">
      <alignment horizontal="center"/>
      <protection/>
    </xf>
    <xf numFmtId="2" fontId="4" fillId="34" borderId="10" xfId="57" applyNumberFormat="1" applyFont="1" applyFill="1" applyBorder="1" applyAlignment="1">
      <alignment horizontal="center"/>
      <protection/>
    </xf>
    <xf numFmtId="2" fontId="4" fillId="35" borderId="10" xfId="57" applyNumberFormat="1" applyFont="1" applyFill="1" applyBorder="1" applyAlignment="1">
      <alignment horizontal="center"/>
      <protection/>
    </xf>
    <xf numFmtId="182" fontId="4" fillId="35" borderId="10" xfId="57" applyNumberFormat="1" applyFont="1" applyFill="1" applyBorder="1" applyAlignment="1">
      <alignment horizontal="center"/>
      <protection/>
    </xf>
    <xf numFmtId="182" fontId="4" fillId="34" borderId="10" xfId="57" applyNumberFormat="1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2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0" xfId="57" applyFont="1" applyFill="1" applyBorder="1" applyAlignment="1" applyProtection="1">
      <alignment horizontal="center"/>
      <protection/>
    </xf>
    <xf numFmtId="0" fontId="5" fillId="33" borderId="10" xfId="57" applyFont="1" applyFill="1" applyBorder="1" applyAlignment="1" quotePrefix="1">
      <alignment horizontal="center"/>
      <protection/>
    </xf>
    <xf numFmtId="0" fontId="4" fillId="36" borderId="0" xfId="57" applyFont="1" applyFill="1" applyBorder="1" applyAlignment="1">
      <alignment horizontal="center"/>
      <protection/>
    </xf>
    <xf numFmtId="0" fontId="5" fillId="34" borderId="16" xfId="0" applyFont="1" applyFill="1" applyBorder="1" applyAlignment="1">
      <alignment vertical="top"/>
    </xf>
    <xf numFmtId="0" fontId="5" fillId="35" borderId="16" xfId="0" applyFont="1" applyFill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33" borderId="16" xfId="0" applyFont="1" applyFill="1" applyBorder="1" applyAlignment="1">
      <alignment horizontal="center" vertical="top"/>
    </xf>
    <xf numFmtId="37" fontId="5" fillId="33" borderId="10" xfId="57" applyNumberFormat="1" applyFont="1" applyFill="1" applyBorder="1" applyAlignment="1" applyProtection="1">
      <alignment horizontal="right"/>
      <protection/>
    </xf>
    <xf numFmtId="0" fontId="5" fillId="36" borderId="0" xfId="57" applyFont="1" applyFill="1" applyBorder="1" applyAlignment="1" applyProtection="1">
      <alignment horizontal="left"/>
      <protection/>
    </xf>
    <xf numFmtId="0" fontId="7" fillId="33" borderId="0" xfId="57" applyFont="1" applyFill="1" applyBorder="1" applyAlignment="1" applyProtection="1">
      <alignment horizontal="center"/>
      <protection/>
    </xf>
    <xf numFmtId="0" fontId="7" fillId="33" borderId="15" xfId="57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view="pageBreakPreview" zoomScaleSheetLayoutView="100" zoomScalePageLayoutView="0" workbookViewId="0" topLeftCell="A1">
      <selection activeCell="B61" sqref="B61"/>
    </sheetView>
  </sheetViews>
  <sheetFormatPr defaultColWidth="9.00390625" defaultRowHeight="12.75"/>
  <cols>
    <col min="1" max="1" width="6.00390625" style="16" customWidth="1"/>
    <col min="2" max="2" width="26.00390625" style="0" customWidth="1"/>
    <col min="3" max="14" width="11.00390625" style="0" customWidth="1"/>
  </cols>
  <sheetData>
    <row r="1" spans="1:14" s="14" customFormat="1" ht="12.75">
      <c r="A1" s="44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5"/>
    </row>
    <row r="2" spans="1:27" ht="15.75">
      <c r="A2" s="46"/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15.75">
      <c r="A3" s="4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8"/>
      <c r="N3" s="47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5.75">
      <c r="A4" s="46"/>
      <c r="B4" s="87" t="s">
        <v>39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2.75">
      <c r="A5" s="46"/>
      <c r="B5" s="4"/>
      <c r="C5" s="4"/>
      <c r="D5" s="2"/>
      <c r="E5" s="3"/>
      <c r="F5" s="4"/>
      <c r="G5" s="3"/>
      <c r="H5" s="3"/>
      <c r="I5" s="3"/>
      <c r="J5" s="3"/>
      <c r="K5" s="3"/>
      <c r="L5" s="2"/>
      <c r="M5" s="18"/>
      <c r="N5" s="47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12.75">
      <c r="A6" s="48" t="s">
        <v>77</v>
      </c>
      <c r="B6" s="85" t="s">
        <v>82</v>
      </c>
      <c r="C6" s="5" t="s">
        <v>20</v>
      </c>
      <c r="D6" s="56" t="s">
        <v>30</v>
      </c>
      <c r="E6" s="56" t="s">
        <v>31</v>
      </c>
      <c r="F6" s="56" t="s">
        <v>32</v>
      </c>
      <c r="G6" s="56" t="s">
        <v>35</v>
      </c>
      <c r="H6" s="56" t="s">
        <v>36</v>
      </c>
      <c r="I6" s="56" t="s">
        <v>37</v>
      </c>
      <c r="J6" s="56" t="s">
        <v>38</v>
      </c>
      <c r="K6" s="79" t="s">
        <v>41</v>
      </c>
      <c r="L6" s="79" t="s">
        <v>44</v>
      </c>
      <c r="M6" s="79" t="s">
        <v>49</v>
      </c>
      <c r="N6" s="57" t="s">
        <v>57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2.75">
      <c r="A7" s="84">
        <v>1</v>
      </c>
      <c r="B7" s="27">
        <v>2</v>
      </c>
      <c r="C7" s="5" t="s">
        <v>78</v>
      </c>
      <c r="D7" s="84">
        <v>4</v>
      </c>
      <c r="E7" s="27">
        <v>5</v>
      </c>
      <c r="F7" s="5" t="s">
        <v>79</v>
      </c>
      <c r="G7" s="84">
        <v>7</v>
      </c>
      <c r="H7" s="27">
        <v>8</v>
      </c>
      <c r="I7" s="5" t="s">
        <v>80</v>
      </c>
      <c r="J7" s="84">
        <v>10</v>
      </c>
      <c r="K7" s="27">
        <v>11</v>
      </c>
      <c r="L7" s="5" t="s">
        <v>81</v>
      </c>
      <c r="M7" s="84">
        <v>13</v>
      </c>
      <c r="N7" s="27">
        <v>14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27.75" customHeight="1">
      <c r="A8" s="81">
        <v>1</v>
      </c>
      <c r="B8" s="28" t="s">
        <v>54</v>
      </c>
      <c r="C8" s="6" t="s">
        <v>21</v>
      </c>
      <c r="D8" s="58">
        <v>63122</v>
      </c>
      <c r="E8" s="58">
        <v>63221</v>
      </c>
      <c r="F8" s="58">
        <v>63465</v>
      </c>
      <c r="G8" s="58">
        <v>63332</v>
      </c>
      <c r="H8" s="58">
        <v>63327</v>
      </c>
      <c r="I8" s="58">
        <v>63273</v>
      </c>
      <c r="J8" s="58">
        <v>64015</v>
      </c>
      <c r="K8" s="58">
        <v>63974</v>
      </c>
      <c r="L8" s="58">
        <v>64460</v>
      </c>
      <c r="M8" s="58">
        <v>64600</v>
      </c>
      <c r="N8" s="59">
        <v>65436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28.5" customHeight="1">
      <c r="A9" s="82">
        <v>2</v>
      </c>
      <c r="B9" s="29" t="s">
        <v>0</v>
      </c>
      <c r="C9" s="7" t="s">
        <v>21</v>
      </c>
      <c r="D9" s="60">
        <v>45622</v>
      </c>
      <c r="E9" s="60">
        <v>46807</v>
      </c>
      <c r="F9" s="60">
        <v>47749</v>
      </c>
      <c r="G9" s="60">
        <v>48574</v>
      </c>
      <c r="H9" s="60">
        <v>49820</v>
      </c>
      <c r="I9" s="60">
        <v>51082</v>
      </c>
      <c r="J9" s="60">
        <v>52808</v>
      </c>
      <c r="K9" s="60">
        <v>54257</v>
      </c>
      <c r="L9" s="60">
        <v>55188</v>
      </c>
      <c r="M9" s="60">
        <v>55956</v>
      </c>
      <c r="N9" s="61">
        <v>57140</v>
      </c>
      <c r="O9" s="15"/>
      <c r="P9" s="15"/>
      <c r="Q9" s="15">
        <f>169+135+4607+282+4+4309</f>
        <v>9506</v>
      </c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ht="28.5" customHeight="1">
      <c r="A10" s="81">
        <v>3</v>
      </c>
      <c r="B10" s="30" t="s">
        <v>1</v>
      </c>
      <c r="C10" s="8" t="s">
        <v>21</v>
      </c>
      <c r="D10" s="62">
        <v>14364</v>
      </c>
      <c r="E10" s="62">
        <v>13290</v>
      </c>
      <c r="F10" s="62">
        <v>12662</v>
      </c>
      <c r="G10" s="62">
        <v>11834</v>
      </c>
      <c r="H10" s="62">
        <v>10621</v>
      </c>
      <c r="I10" s="62">
        <v>9442</v>
      </c>
      <c r="J10" s="62">
        <v>8473</v>
      </c>
      <c r="K10" s="62">
        <v>7180</v>
      </c>
      <c r="L10" s="62">
        <v>6809</v>
      </c>
      <c r="M10" s="62">
        <v>6347</v>
      </c>
      <c r="N10" s="63">
        <v>5999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28.5" customHeight="1">
      <c r="A11" s="82">
        <v>4</v>
      </c>
      <c r="B11" s="29" t="s">
        <v>2</v>
      </c>
      <c r="C11" s="9" t="s">
        <v>21</v>
      </c>
      <c r="D11" s="60">
        <v>3136</v>
      </c>
      <c r="E11" s="60">
        <v>3124</v>
      </c>
      <c r="F11" s="60">
        <v>3054</v>
      </c>
      <c r="G11" s="60">
        <v>2924</v>
      </c>
      <c r="H11" s="60">
        <v>2886</v>
      </c>
      <c r="I11" s="60">
        <v>2749</v>
      </c>
      <c r="J11" s="60">
        <v>2734</v>
      </c>
      <c r="K11" s="60">
        <v>2537</v>
      </c>
      <c r="L11" s="60">
        <v>2463</v>
      </c>
      <c r="M11" s="60">
        <v>2297</v>
      </c>
      <c r="N11" s="61">
        <v>2297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28.5" customHeight="1">
      <c r="A12" s="81">
        <v>5</v>
      </c>
      <c r="B12" s="30" t="s">
        <v>50</v>
      </c>
      <c r="C12" s="10" t="s">
        <v>47</v>
      </c>
      <c r="D12" s="62">
        <v>44302</v>
      </c>
      <c r="E12" s="62">
        <v>49616</v>
      </c>
      <c r="F12" s="62">
        <v>55109</v>
      </c>
      <c r="G12" s="62">
        <v>60426</v>
      </c>
      <c r="H12" s="62">
        <v>66611</v>
      </c>
      <c r="I12" s="62">
        <v>73745</v>
      </c>
      <c r="J12" s="62">
        <v>83290</v>
      </c>
      <c r="K12" s="62">
        <v>100201</v>
      </c>
      <c r="L12" s="62">
        <v>118586</v>
      </c>
      <c r="M12" s="62">
        <v>138547</v>
      </c>
      <c r="N12" s="63">
        <v>162678.97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28.5" customHeight="1">
      <c r="A13" s="82">
        <v>6</v>
      </c>
      <c r="B13" s="29" t="s">
        <v>22</v>
      </c>
      <c r="C13" s="11" t="s">
        <v>48</v>
      </c>
      <c r="D13" s="60">
        <v>41148</v>
      </c>
      <c r="E13" s="60">
        <v>42842</v>
      </c>
      <c r="F13" s="60">
        <v>47038</v>
      </c>
      <c r="G13" s="60">
        <v>54404</v>
      </c>
      <c r="H13" s="60">
        <v>62371</v>
      </c>
      <c r="I13" s="60">
        <v>71645</v>
      </c>
      <c r="J13" s="60">
        <v>79837</v>
      </c>
      <c r="K13" s="60">
        <v>87104</v>
      </c>
      <c r="L13" s="60">
        <v>94525</v>
      </c>
      <c r="M13" s="60">
        <v>104153</v>
      </c>
      <c r="N13" s="61">
        <v>123901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28.5" customHeight="1">
      <c r="A14" s="81">
        <v>7</v>
      </c>
      <c r="B14" s="31" t="s">
        <v>58</v>
      </c>
      <c r="C14" s="10" t="s">
        <v>48</v>
      </c>
      <c r="D14" s="62">
        <v>37997</v>
      </c>
      <c r="E14" s="62">
        <v>39471</v>
      </c>
      <c r="F14" s="62">
        <v>42796</v>
      </c>
      <c r="G14" s="62">
        <v>45546</v>
      </c>
      <c r="H14" s="62">
        <v>49022</v>
      </c>
      <c r="I14" s="62">
        <v>54406</v>
      </c>
      <c r="J14" s="62">
        <v>72222</v>
      </c>
      <c r="K14" s="62">
        <v>82993</v>
      </c>
      <c r="L14" s="62">
        <v>89415</v>
      </c>
      <c r="M14" s="62">
        <v>98790</v>
      </c>
      <c r="N14" s="63">
        <v>111744.22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14" ht="28.5" customHeight="1">
      <c r="A15" s="82">
        <v>8</v>
      </c>
      <c r="B15" s="32" t="s">
        <v>23</v>
      </c>
      <c r="C15" s="11" t="s">
        <v>47</v>
      </c>
      <c r="D15" s="64">
        <v>3151</v>
      </c>
      <c r="E15" s="64">
        <v>3371</v>
      </c>
      <c r="F15" s="64">
        <v>4242</v>
      </c>
      <c r="G15" s="64">
        <v>8858</v>
      </c>
      <c r="H15" s="64">
        <v>13349</v>
      </c>
      <c r="I15" s="64">
        <v>17239</v>
      </c>
      <c r="J15" s="64">
        <v>7615</v>
      </c>
      <c r="K15" s="64">
        <v>4111</v>
      </c>
      <c r="L15" s="64">
        <v>5111</v>
      </c>
      <c r="M15" s="64">
        <v>5363</v>
      </c>
      <c r="N15" s="65">
        <v>12156.8</v>
      </c>
    </row>
    <row r="16" spans="1:14" ht="28.5" customHeight="1">
      <c r="A16" s="81">
        <v>9</v>
      </c>
      <c r="B16" s="31" t="s">
        <v>51</v>
      </c>
      <c r="C16" s="8" t="s">
        <v>84</v>
      </c>
      <c r="D16" s="62">
        <v>92.34</v>
      </c>
      <c r="E16" s="62">
        <v>92.1</v>
      </c>
      <c r="F16" s="62">
        <v>90.98</v>
      </c>
      <c r="G16" s="62">
        <v>83.72</v>
      </c>
      <c r="H16" s="62">
        <v>78.68</v>
      </c>
      <c r="I16" s="62">
        <v>75.94</v>
      </c>
      <c r="J16" s="62">
        <v>90.46</v>
      </c>
      <c r="K16" s="62">
        <v>95.28</v>
      </c>
      <c r="L16" s="66">
        <v>94.59</v>
      </c>
      <c r="M16" s="62">
        <v>94.85</v>
      </c>
      <c r="N16" s="63">
        <v>90.14</v>
      </c>
    </row>
    <row r="17" spans="1:14" ht="28.5" customHeight="1">
      <c r="A17" s="82">
        <v>10</v>
      </c>
      <c r="B17" s="33" t="s">
        <v>52</v>
      </c>
      <c r="C17" s="7" t="s">
        <v>84</v>
      </c>
      <c r="D17" s="60">
        <v>7.74</v>
      </c>
      <c r="E17" s="60">
        <v>6.79</v>
      </c>
      <c r="F17" s="60">
        <v>8.66</v>
      </c>
      <c r="G17" s="60">
        <v>16.69</v>
      </c>
      <c r="H17" s="60">
        <v>22.96</v>
      </c>
      <c r="I17" s="60">
        <v>26.94</v>
      </c>
      <c r="J17" s="60">
        <v>10.54</v>
      </c>
      <c r="K17" s="60">
        <v>4.25</v>
      </c>
      <c r="L17" s="67">
        <v>4.74</v>
      </c>
      <c r="M17" s="60">
        <v>3.89</v>
      </c>
      <c r="N17" s="61">
        <v>8.07</v>
      </c>
    </row>
    <row r="18" spans="1:14" ht="28.5" customHeight="1">
      <c r="A18" s="81">
        <v>11</v>
      </c>
      <c r="B18" s="34" t="s">
        <v>24</v>
      </c>
      <c r="C18" s="6" t="s">
        <v>25</v>
      </c>
      <c r="D18" s="58">
        <v>4970803</v>
      </c>
      <c r="E18" s="58">
        <v>5112361</v>
      </c>
      <c r="F18" s="58">
        <v>5377937</v>
      </c>
      <c r="G18" s="58">
        <v>5724516</v>
      </c>
      <c r="H18" s="58">
        <v>6218881</v>
      </c>
      <c r="I18" s="58">
        <v>6524377</v>
      </c>
      <c r="J18" s="58">
        <v>6920369</v>
      </c>
      <c r="K18" s="58">
        <v>7245805</v>
      </c>
      <c r="L18" s="58">
        <v>7651090</v>
      </c>
      <c r="M18" s="58">
        <v>8224384</v>
      </c>
      <c r="N18" s="59">
        <v>8420713</v>
      </c>
    </row>
    <row r="19" spans="1:14" ht="28.5" customHeight="1">
      <c r="A19" s="82">
        <v>12</v>
      </c>
      <c r="B19" s="29" t="s">
        <v>55</v>
      </c>
      <c r="C19" s="7" t="s">
        <v>25</v>
      </c>
      <c r="D19" s="60">
        <v>1070</v>
      </c>
      <c r="E19" s="60">
        <v>1081</v>
      </c>
      <c r="F19" s="60">
        <v>1075</v>
      </c>
      <c r="G19" s="60">
        <v>1142</v>
      </c>
      <c r="H19" s="60">
        <v>1329</v>
      </c>
      <c r="I19" s="60">
        <v>1582</v>
      </c>
      <c r="J19" s="60">
        <v>1918</v>
      </c>
      <c r="K19" s="60">
        <v>2303</v>
      </c>
      <c r="L19" s="60">
        <v>2626</v>
      </c>
      <c r="M19" s="60">
        <v>3212</v>
      </c>
      <c r="N19" s="61">
        <v>3312</v>
      </c>
    </row>
    <row r="20" spans="1:14" ht="28.5" customHeight="1">
      <c r="A20" s="81">
        <v>13</v>
      </c>
      <c r="B20" s="30" t="s">
        <v>3</v>
      </c>
      <c r="C20" s="8" t="s">
        <v>25</v>
      </c>
      <c r="D20" s="62">
        <v>12133</v>
      </c>
      <c r="E20" s="62">
        <v>12052</v>
      </c>
      <c r="F20" s="62">
        <v>11353</v>
      </c>
      <c r="G20" s="62">
        <v>11435</v>
      </c>
      <c r="H20" s="62">
        <v>13301</v>
      </c>
      <c r="I20" s="62">
        <v>14008</v>
      </c>
      <c r="J20" s="62">
        <v>16207</v>
      </c>
      <c r="K20" s="62">
        <v>17368</v>
      </c>
      <c r="L20" s="62">
        <v>19561</v>
      </c>
      <c r="M20" s="62">
        <v>21681</v>
      </c>
      <c r="N20" s="63">
        <v>22392</v>
      </c>
    </row>
    <row r="21" spans="1:16" ht="28.5" customHeight="1">
      <c r="A21" s="82">
        <v>14</v>
      </c>
      <c r="B21" s="29" t="s">
        <v>4</v>
      </c>
      <c r="C21" s="7" t="s">
        <v>25</v>
      </c>
      <c r="D21" s="60">
        <v>15835</v>
      </c>
      <c r="E21" s="60">
        <v>19266</v>
      </c>
      <c r="F21" s="60">
        <v>17362</v>
      </c>
      <c r="G21" s="60">
        <v>21140</v>
      </c>
      <c r="H21" s="60">
        <v>26506</v>
      </c>
      <c r="I21" s="60">
        <v>31307</v>
      </c>
      <c r="J21" s="60">
        <v>38609</v>
      </c>
      <c r="K21" s="60">
        <v>45034</v>
      </c>
      <c r="L21" s="60">
        <v>53248</v>
      </c>
      <c r="M21" s="60">
        <v>60355</v>
      </c>
      <c r="N21" s="61">
        <v>70080</v>
      </c>
      <c r="P21">
        <f>990+330.9</f>
        <v>1320.9</v>
      </c>
    </row>
    <row r="22" spans="1:14" ht="28.5" customHeight="1">
      <c r="A22" s="81">
        <v>15</v>
      </c>
      <c r="B22" s="30" t="s">
        <v>6</v>
      </c>
      <c r="C22" s="8" t="s">
        <v>25</v>
      </c>
      <c r="D22" s="62">
        <v>1322</v>
      </c>
      <c r="E22" s="62">
        <v>1373</v>
      </c>
      <c r="F22" s="62">
        <v>1253</v>
      </c>
      <c r="G22" s="62">
        <v>1458</v>
      </c>
      <c r="H22" s="62">
        <v>1150</v>
      </c>
      <c r="I22" s="62">
        <v>1090</v>
      </c>
      <c r="J22" s="62">
        <v>1023</v>
      </c>
      <c r="K22" s="62">
        <v>1616</v>
      </c>
      <c r="L22" s="62">
        <v>1680</v>
      </c>
      <c r="M22" s="62">
        <v>990</v>
      </c>
      <c r="N22" s="63">
        <v>882</v>
      </c>
    </row>
    <row r="23" spans="1:14" ht="28.5" customHeight="1">
      <c r="A23" s="82">
        <v>16</v>
      </c>
      <c r="B23" s="29" t="s">
        <v>70</v>
      </c>
      <c r="C23" s="7" t="s">
        <v>25</v>
      </c>
      <c r="D23" s="60">
        <v>174370</v>
      </c>
      <c r="E23" s="60">
        <v>177256</v>
      </c>
      <c r="F23" s="60">
        <v>187211</v>
      </c>
      <c r="G23" s="60">
        <v>200739</v>
      </c>
      <c r="H23" s="60">
        <v>214847</v>
      </c>
      <c r="I23" s="60">
        <v>231006</v>
      </c>
      <c r="J23" s="60">
        <v>239133</v>
      </c>
      <c r="K23" s="60">
        <v>239345</v>
      </c>
      <c r="L23" s="60">
        <v>251824</v>
      </c>
      <c r="M23" s="60">
        <v>265011</v>
      </c>
      <c r="N23" s="61">
        <v>264795</v>
      </c>
    </row>
    <row r="24" spans="1:14" ht="28.5" customHeight="1">
      <c r="A24" s="81">
        <v>17</v>
      </c>
      <c r="B24" s="30" t="s">
        <v>7</v>
      </c>
      <c r="C24" s="8" t="s">
        <v>25</v>
      </c>
      <c r="D24" s="62">
        <v>7689</v>
      </c>
      <c r="E24" s="62">
        <v>8609</v>
      </c>
      <c r="F24" s="62">
        <v>8928</v>
      </c>
      <c r="G24" s="62">
        <v>9351</v>
      </c>
      <c r="H24" s="62">
        <v>11142</v>
      </c>
      <c r="I24" s="62">
        <v>12957</v>
      </c>
      <c r="J24" s="62">
        <v>13541</v>
      </c>
      <c r="K24" s="62">
        <v>14562</v>
      </c>
      <c r="L24" s="62">
        <v>16690</v>
      </c>
      <c r="M24" s="62">
        <v>19440</v>
      </c>
      <c r="N24" s="63">
        <v>22129</v>
      </c>
    </row>
    <row r="25" spans="1:15" ht="28.5" customHeight="1">
      <c r="A25" s="82">
        <v>18</v>
      </c>
      <c r="B25" s="29" t="s">
        <v>40</v>
      </c>
      <c r="C25" s="7" t="s">
        <v>25</v>
      </c>
      <c r="D25" s="60">
        <v>153600</v>
      </c>
      <c r="E25" s="60">
        <v>154940</v>
      </c>
      <c r="F25" s="60">
        <v>160969</v>
      </c>
      <c r="G25" s="60">
        <v>177180</v>
      </c>
      <c r="H25" s="60">
        <v>208374</v>
      </c>
      <c r="I25" s="60">
        <v>214606</v>
      </c>
      <c r="J25" s="60">
        <v>233195</v>
      </c>
      <c r="K25" s="60">
        <v>249173</v>
      </c>
      <c r="L25" s="60">
        <v>267292</v>
      </c>
      <c r="M25" s="60">
        <v>322135</v>
      </c>
      <c r="N25" s="61">
        <f>300773.5+14657.5</f>
        <v>315431</v>
      </c>
      <c r="O25">
        <f>307782.6+14352.4</f>
        <v>322135</v>
      </c>
    </row>
    <row r="26" spans="1:14" ht="28.5" customHeight="1">
      <c r="A26" s="81">
        <v>19</v>
      </c>
      <c r="B26" s="30" t="s">
        <v>71</v>
      </c>
      <c r="C26" s="8" t="s">
        <v>25</v>
      </c>
      <c r="D26" s="62">
        <v>3736</v>
      </c>
      <c r="E26" s="62">
        <v>5772</v>
      </c>
      <c r="F26" s="62">
        <v>4288</v>
      </c>
      <c r="G26" s="62">
        <v>5779</v>
      </c>
      <c r="H26" s="62">
        <v>6203</v>
      </c>
      <c r="I26" s="62">
        <v>7783</v>
      </c>
      <c r="J26" s="62">
        <v>7801</v>
      </c>
      <c r="K26" s="62">
        <v>7216</v>
      </c>
      <c r="L26" s="62">
        <v>8441</v>
      </c>
      <c r="M26" s="62">
        <v>10021</v>
      </c>
      <c r="N26" s="63">
        <v>10632.4</v>
      </c>
    </row>
    <row r="27" spans="1:14" ht="28.5" customHeight="1">
      <c r="A27" s="82">
        <v>20</v>
      </c>
      <c r="B27" s="29" t="s">
        <v>8</v>
      </c>
      <c r="C27" s="7" t="s">
        <v>25</v>
      </c>
      <c r="D27" s="60">
        <v>356359</v>
      </c>
      <c r="E27" s="60">
        <v>411131</v>
      </c>
      <c r="F27" s="60">
        <v>444313</v>
      </c>
      <c r="G27" s="60">
        <v>485632</v>
      </c>
      <c r="H27" s="60">
        <v>499560</v>
      </c>
      <c r="I27" s="60">
        <v>554673</v>
      </c>
      <c r="J27" s="60">
        <v>654178</v>
      </c>
      <c r="K27" s="60">
        <v>727497</v>
      </c>
      <c r="L27" s="60">
        <v>771354</v>
      </c>
      <c r="M27" s="60">
        <v>856261</v>
      </c>
      <c r="N27" s="61">
        <v>978074</v>
      </c>
    </row>
    <row r="28" spans="1:14" ht="28.5" customHeight="1">
      <c r="A28" s="81">
        <v>21</v>
      </c>
      <c r="B28" s="30" t="s">
        <v>71</v>
      </c>
      <c r="C28" s="8" t="s">
        <v>25</v>
      </c>
      <c r="D28" s="62">
        <v>4244689</v>
      </c>
      <c r="E28" s="62">
        <v>4320881</v>
      </c>
      <c r="F28" s="62">
        <v>4541186</v>
      </c>
      <c r="G28" s="62">
        <v>4810660</v>
      </c>
      <c r="H28" s="62">
        <v>5236469</v>
      </c>
      <c r="I28" s="62">
        <v>5455365</v>
      </c>
      <c r="J28" s="62">
        <v>5714764</v>
      </c>
      <c r="K28" s="62">
        <v>5941691</v>
      </c>
      <c r="L28" s="62">
        <v>6258374</v>
      </c>
      <c r="M28" s="62">
        <v>6665279</v>
      </c>
      <c r="N28" s="63">
        <v>6732985</v>
      </c>
    </row>
    <row r="29" spans="1:14" ht="26.25" customHeight="1">
      <c r="A29" s="83">
        <v>22</v>
      </c>
      <c r="B29" s="32" t="s">
        <v>27</v>
      </c>
      <c r="C29" s="12" t="s">
        <v>45</v>
      </c>
      <c r="D29" s="64">
        <v>51504</v>
      </c>
      <c r="E29" s="64">
        <v>54121</v>
      </c>
      <c r="F29" s="64">
        <v>57570</v>
      </c>
      <c r="G29" s="64">
        <v>61561</v>
      </c>
      <c r="H29" s="64">
        <v>69476</v>
      </c>
      <c r="I29" s="64">
        <v>76996</v>
      </c>
      <c r="J29" s="64">
        <v>83803</v>
      </c>
      <c r="K29" s="64">
        <v>903465</v>
      </c>
      <c r="L29" s="64">
        <v>978508</v>
      </c>
      <c r="M29" s="64">
        <v>1046522</v>
      </c>
      <c r="N29" s="65">
        <v>1098103</v>
      </c>
    </row>
    <row r="30" spans="1:14" ht="26.25" customHeight="1">
      <c r="A30" s="81">
        <v>23</v>
      </c>
      <c r="B30" s="31" t="s">
        <v>75</v>
      </c>
      <c r="C30" s="17" t="s">
        <v>28</v>
      </c>
      <c r="D30" s="62">
        <v>242.7</v>
      </c>
      <c r="E30" s="62">
        <v>247.2</v>
      </c>
      <c r="F30" s="62">
        <v>253.6</v>
      </c>
      <c r="G30" s="62">
        <v>252.7</v>
      </c>
      <c r="H30" s="62">
        <v>246.9</v>
      </c>
      <c r="I30" s="62">
        <v>237.7</v>
      </c>
      <c r="J30" s="62">
        <v>241.4</v>
      </c>
      <c r="K30" s="62">
        <v>241.5</v>
      </c>
      <c r="L30" s="62">
        <v>244.7</v>
      </c>
      <c r="M30" s="62">
        <v>249</v>
      </c>
      <c r="N30" s="63">
        <v>269.2</v>
      </c>
    </row>
    <row r="31" spans="1:14" ht="26.25" customHeight="1">
      <c r="A31" s="82">
        <v>24</v>
      </c>
      <c r="B31" s="29" t="s">
        <v>83</v>
      </c>
      <c r="C31" s="7" t="s">
        <v>28</v>
      </c>
      <c r="D31" s="60">
        <v>110.5</v>
      </c>
      <c r="E31" s="60">
        <v>116.3</v>
      </c>
      <c r="F31" s="60">
        <v>128.1</v>
      </c>
      <c r="G31" s="68">
        <v>133</v>
      </c>
      <c r="H31" s="60">
        <v>124.9</v>
      </c>
      <c r="I31" s="68">
        <v>130</v>
      </c>
      <c r="J31" s="60">
        <v>115.3</v>
      </c>
      <c r="K31" s="60">
        <v>113.9</v>
      </c>
      <c r="L31" s="68">
        <v>123</v>
      </c>
      <c r="M31" s="60">
        <v>122.6</v>
      </c>
      <c r="N31" s="61">
        <v>128.4</v>
      </c>
    </row>
    <row r="32" spans="1:14" ht="26.25" customHeight="1">
      <c r="A32" s="81">
        <v>25</v>
      </c>
      <c r="B32" s="30" t="s">
        <v>4</v>
      </c>
      <c r="C32" s="8" t="s">
        <v>28</v>
      </c>
      <c r="D32" s="62">
        <v>77.6</v>
      </c>
      <c r="E32" s="62">
        <v>72.9</v>
      </c>
      <c r="F32" s="62">
        <v>88.6</v>
      </c>
      <c r="G32" s="62">
        <v>91.5</v>
      </c>
      <c r="H32" s="62">
        <v>91.5</v>
      </c>
      <c r="I32" s="62">
        <v>97.1</v>
      </c>
      <c r="J32" s="62">
        <v>100.7</v>
      </c>
      <c r="K32" s="62">
        <v>96.3</v>
      </c>
      <c r="L32" s="69">
        <v>98</v>
      </c>
      <c r="M32" s="62">
        <v>99.8</v>
      </c>
      <c r="N32" s="63">
        <v>99.7</v>
      </c>
    </row>
    <row r="33" spans="1:14" s="15" customFormat="1" ht="26.25" customHeight="1">
      <c r="A33" s="82">
        <v>26</v>
      </c>
      <c r="B33" s="29" t="s">
        <v>6</v>
      </c>
      <c r="C33" s="7" t="s">
        <v>28</v>
      </c>
      <c r="D33" s="60">
        <v>86.7</v>
      </c>
      <c r="E33" s="60">
        <v>88.5</v>
      </c>
      <c r="F33" s="60">
        <v>74.6</v>
      </c>
      <c r="G33" s="60">
        <v>91.9</v>
      </c>
      <c r="H33" s="60">
        <v>92.7</v>
      </c>
      <c r="I33" s="60">
        <v>96.5</v>
      </c>
      <c r="J33" s="60">
        <v>99.6</v>
      </c>
      <c r="K33" s="60">
        <v>63.9</v>
      </c>
      <c r="L33" s="68">
        <v>95</v>
      </c>
      <c r="M33" s="60">
        <v>98.9</v>
      </c>
      <c r="N33" s="61">
        <v>101.3</v>
      </c>
    </row>
    <row r="34" spans="1:14" ht="26.25" customHeight="1">
      <c r="A34" s="81">
        <v>27</v>
      </c>
      <c r="B34" s="30" t="s">
        <v>72</v>
      </c>
      <c r="C34" s="8" t="s">
        <v>28</v>
      </c>
      <c r="D34" s="69">
        <v>29</v>
      </c>
      <c r="E34" s="62">
        <v>28.2</v>
      </c>
      <c r="F34" s="62">
        <v>28.4</v>
      </c>
      <c r="G34" s="69">
        <v>28</v>
      </c>
      <c r="H34" s="62">
        <v>28.2</v>
      </c>
      <c r="I34" s="62">
        <v>29.3</v>
      </c>
      <c r="J34" s="62">
        <v>29.9</v>
      </c>
      <c r="K34" s="62">
        <v>28.5</v>
      </c>
      <c r="L34" s="62">
        <v>27.8</v>
      </c>
      <c r="M34" s="62">
        <v>27.8</v>
      </c>
      <c r="N34" s="63">
        <v>29.5</v>
      </c>
    </row>
    <row r="35" spans="1:14" s="15" customFormat="1" ht="26.25" customHeight="1">
      <c r="A35" s="82">
        <v>28</v>
      </c>
      <c r="B35" s="29" t="s">
        <v>7</v>
      </c>
      <c r="C35" s="7" t="s">
        <v>28</v>
      </c>
      <c r="D35" s="60">
        <v>76.8</v>
      </c>
      <c r="E35" s="60">
        <v>73.3</v>
      </c>
      <c r="F35" s="60">
        <v>74.9</v>
      </c>
      <c r="G35" s="60">
        <v>75.9</v>
      </c>
      <c r="H35" s="60">
        <v>75.8</v>
      </c>
      <c r="I35" s="60">
        <v>76.6</v>
      </c>
      <c r="J35" s="60">
        <v>92.5</v>
      </c>
      <c r="K35" s="60">
        <v>98.3</v>
      </c>
      <c r="L35" s="60">
        <v>100.9</v>
      </c>
      <c r="M35" s="60">
        <v>109.2</v>
      </c>
      <c r="N35" s="61">
        <v>104</v>
      </c>
    </row>
    <row r="36" spans="1:14" ht="26.25" customHeight="1">
      <c r="A36" s="81">
        <v>29</v>
      </c>
      <c r="B36" s="30" t="s">
        <v>46</v>
      </c>
      <c r="C36" s="8" t="s">
        <v>28</v>
      </c>
      <c r="D36" s="62">
        <v>28.8</v>
      </c>
      <c r="E36" s="62">
        <v>30.3</v>
      </c>
      <c r="F36" s="62">
        <v>30.7</v>
      </c>
      <c r="G36" s="62">
        <v>31.3</v>
      </c>
      <c r="H36" s="62">
        <v>31.8</v>
      </c>
      <c r="I36" s="69">
        <v>32</v>
      </c>
      <c r="J36" s="69">
        <v>33</v>
      </c>
      <c r="K36" s="62">
        <v>32.4</v>
      </c>
      <c r="L36" s="62">
        <v>31.7</v>
      </c>
      <c r="M36" s="62">
        <v>32.7</v>
      </c>
      <c r="N36" s="63">
        <v>34.5</v>
      </c>
    </row>
    <row r="37" spans="1:14" s="15" customFormat="1" ht="26.25" customHeight="1">
      <c r="A37" s="82">
        <v>30</v>
      </c>
      <c r="B37" s="35" t="s">
        <v>73</v>
      </c>
      <c r="C37" s="7" t="s">
        <v>28</v>
      </c>
      <c r="D37" s="60">
        <v>19.2</v>
      </c>
      <c r="E37" s="60">
        <v>15.4</v>
      </c>
      <c r="F37" s="60">
        <v>22.8</v>
      </c>
      <c r="G37" s="60">
        <v>23.4</v>
      </c>
      <c r="H37" s="60">
        <v>23.3</v>
      </c>
      <c r="I37" s="68">
        <v>25</v>
      </c>
      <c r="J37" s="60">
        <v>24.6</v>
      </c>
      <c r="K37" s="60">
        <v>26.2</v>
      </c>
      <c r="L37" s="60">
        <v>26.8</v>
      </c>
      <c r="M37" s="60">
        <v>27.6</v>
      </c>
      <c r="N37" s="61">
        <v>28</v>
      </c>
    </row>
    <row r="38" spans="1:14" ht="26.25" customHeight="1">
      <c r="A38" s="81">
        <v>31</v>
      </c>
      <c r="B38" s="30" t="s">
        <v>8</v>
      </c>
      <c r="C38" s="8" t="s">
        <v>28</v>
      </c>
      <c r="D38" s="62">
        <v>23.5</v>
      </c>
      <c r="E38" s="62">
        <v>24.4</v>
      </c>
      <c r="F38" s="62">
        <v>23.9</v>
      </c>
      <c r="G38" s="62">
        <v>24.6</v>
      </c>
      <c r="H38" s="62">
        <v>23.7</v>
      </c>
      <c r="I38" s="62">
        <v>23.9</v>
      </c>
      <c r="J38" s="62">
        <v>23.2</v>
      </c>
      <c r="K38" s="62">
        <v>21.9</v>
      </c>
      <c r="L38" s="62">
        <v>21.5</v>
      </c>
      <c r="M38" s="62">
        <v>22.4</v>
      </c>
      <c r="N38" s="63">
        <v>22.6</v>
      </c>
    </row>
    <row r="39" spans="1:14" s="15" customFormat="1" ht="26.25" customHeight="1">
      <c r="A39" s="82">
        <v>32</v>
      </c>
      <c r="B39" s="29" t="s">
        <v>71</v>
      </c>
      <c r="C39" s="7" t="s">
        <v>28</v>
      </c>
      <c r="D39" s="60">
        <v>13.5</v>
      </c>
      <c r="E39" s="60">
        <v>12.8</v>
      </c>
      <c r="F39" s="60">
        <v>14.9</v>
      </c>
      <c r="G39" s="60">
        <v>14.1</v>
      </c>
      <c r="H39" s="60">
        <v>14.1</v>
      </c>
      <c r="I39" s="60">
        <v>14.3</v>
      </c>
      <c r="J39" s="60">
        <v>13.9</v>
      </c>
      <c r="K39" s="60">
        <v>14.3</v>
      </c>
      <c r="L39" s="60">
        <v>14.6</v>
      </c>
      <c r="M39" s="60">
        <v>13.4</v>
      </c>
      <c r="N39" s="61">
        <v>13.9</v>
      </c>
    </row>
    <row r="40" spans="1:14" ht="26.25" customHeight="1">
      <c r="A40" s="81">
        <v>33</v>
      </c>
      <c r="B40" s="34" t="s">
        <v>74</v>
      </c>
      <c r="C40" s="6" t="s">
        <v>26</v>
      </c>
      <c r="D40" s="58">
        <v>542690</v>
      </c>
      <c r="E40" s="58">
        <v>581390</v>
      </c>
      <c r="F40" s="58">
        <v>626178</v>
      </c>
      <c r="G40" s="58">
        <v>682779</v>
      </c>
      <c r="H40" s="58">
        <v>744559</v>
      </c>
      <c r="I40" s="58">
        <v>804110</v>
      </c>
      <c r="J40" s="58">
        <v>836607</v>
      </c>
      <c r="K40" s="58">
        <v>892218</v>
      </c>
      <c r="L40" s="58">
        <v>926427</v>
      </c>
      <c r="M40" s="58">
        <v>975163</v>
      </c>
      <c r="N40" s="59">
        <v>1014146</v>
      </c>
    </row>
    <row r="41" spans="1:14" s="15" customFormat="1" ht="26.25" customHeight="1">
      <c r="A41" s="82">
        <v>34</v>
      </c>
      <c r="B41" s="29" t="s">
        <v>76</v>
      </c>
      <c r="C41" s="7" t="s">
        <v>33</v>
      </c>
      <c r="D41" s="60">
        <v>35603</v>
      </c>
      <c r="E41" s="60">
        <v>38407</v>
      </c>
      <c r="F41" s="60">
        <v>41128</v>
      </c>
      <c r="G41" s="60">
        <v>44176</v>
      </c>
      <c r="H41" s="60">
        <v>48342</v>
      </c>
      <c r="I41" s="60">
        <v>52320</v>
      </c>
      <c r="J41" s="60">
        <v>55200</v>
      </c>
      <c r="K41" s="60">
        <v>60129</v>
      </c>
      <c r="L41" s="60">
        <v>62647</v>
      </c>
      <c r="M41" s="60">
        <v>66862</v>
      </c>
      <c r="N41" s="61">
        <v>69264</v>
      </c>
    </row>
    <row r="42" spans="1:14" ht="26.25" customHeight="1">
      <c r="A42" s="81">
        <v>35</v>
      </c>
      <c r="B42" s="31" t="s">
        <v>53</v>
      </c>
      <c r="C42" s="8" t="s">
        <v>28</v>
      </c>
      <c r="D42" s="62">
        <v>74.3</v>
      </c>
      <c r="E42" s="62">
        <v>71.9</v>
      </c>
      <c r="F42" s="62">
        <v>74.8</v>
      </c>
      <c r="G42" s="62">
        <v>80.8</v>
      </c>
      <c r="H42" s="62">
        <v>85.4</v>
      </c>
      <c r="I42" s="69">
        <v>89</v>
      </c>
      <c r="J42" s="62">
        <v>93.8</v>
      </c>
      <c r="K42" s="62">
        <v>94.8</v>
      </c>
      <c r="L42" s="69">
        <v>97</v>
      </c>
      <c r="M42" s="70">
        <v>101.5</v>
      </c>
      <c r="N42" s="71">
        <v>120.7</v>
      </c>
    </row>
    <row r="43" spans="1:14" s="15" customFormat="1" ht="26.25" customHeight="1">
      <c r="A43" s="82">
        <v>36</v>
      </c>
      <c r="B43" s="36" t="s">
        <v>56</v>
      </c>
      <c r="C43" s="12" t="s">
        <v>85</v>
      </c>
      <c r="D43" s="64">
        <v>1475884</v>
      </c>
      <c r="E43" s="64">
        <v>1445420</v>
      </c>
      <c r="F43" s="64">
        <v>1428243</v>
      </c>
      <c r="G43" s="64">
        <v>1416121</v>
      </c>
      <c r="H43" s="64">
        <v>1410168</v>
      </c>
      <c r="I43" s="64">
        <v>1398128</v>
      </c>
      <c r="J43" s="64">
        <v>1389773</v>
      </c>
      <c r="K43" s="64">
        <v>1366644</v>
      </c>
      <c r="L43" s="64">
        <v>1332204</v>
      </c>
      <c r="M43" s="72">
        <v>1306210</v>
      </c>
      <c r="N43" s="73">
        <v>1307260</v>
      </c>
    </row>
    <row r="44" spans="1:14" ht="26.25" customHeight="1">
      <c r="A44" s="81">
        <v>37</v>
      </c>
      <c r="B44" s="37" t="s">
        <v>42</v>
      </c>
      <c r="C44" s="6" t="s">
        <v>85</v>
      </c>
      <c r="D44" s="58">
        <v>1444182</v>
      </c>
      <c r="E44" s="58">
        <v>1410678</v>
      </c>
      <c r="F44" s="58">
        <v>1396646</v>
      </c>
      <c r="G44" s="58">
        <v>1383832</v>
      </c>
      <c r="H44" s="58">
        <v>1378758</v>
      </c>
      <c r="I44" s="58">
        <v>1366357</v>
      </c>
      <c r="J44" s="58">
        <v>1358904</v>
      </c>
      <c r="K44" s="58">
        <v>1335622</v>
      </c>
      <c r="L44" s="58">
        <v>1306188</v>
      </c>
      <c r="M44" s="74">
        <v>1280546</v>
      </c>
      <c r="N44" s="75">
        <v>1282773</v>
      </c>
    </row>
    <row r="45" spans="1:14" s="15" customFormat="1" ht="26.25" customHeight="1">
      <c r="A45" s="82">
        <v>38</v>
      </c>
      <c r="B45" s="38" t="s">
        <v>10</v>
      </c>
      <c r="C45" s="7" t="s">
        <v>85</v>
      </c>
      <c r="D45" s="60">
        <v>11817</v>
      </c>
      <c r="E45" s="60">
        <v>12428</v>
      </c>
      <c r="F45" s="60">
        <v>13221</v>
      </c>
      <c r="G45" s="60">
        <v>13326</v>
      </c>
      <c r="H45" s="60">
        <v>13839</v>
      </c>
      <c r="I45" s="60">
        <v>14036</v>
      </c>
      <c r="J45" s="60">
        <v>14331</v>
      </c>
      <c r="K45" s="60">
        <v>14566</v>
      </c>
      <c r="L45" s="60">
        <v>14450</v>
      </c>
      <c r="M45" s="76">
        <v>14916</v>
      </c>
      <c r="N45" s="77">
        <f>7804+6864</f>
        <v>14668</v>
      </c>
    </row>
    <row r="46" spans="1:14" ht="26.25" customHeight="1">
      <c r="A46" s="81">
        <v>39</v>
      </c>
      <c r="B46" s="39" t="s">
        <v>11</v>
      </c>
      <c r="C46" s="8" t="s">
        <v>85</v>
      </c>
      <c r="D46" s="62">
        <v>1432365</v>
      </c>
      <c r="E46" s="62">
        <v>1398250</v>
      </c>
      <c r="F46" s="62">
        <v>1383425</v>
      </c>
      <c r="G46" s="62">
        <v>1370506</v>
      </c>
      <c r="H46" s="62">
        <v>1364919</v>
      </c>
      <c r="I46" s="62">
        <v>1352321</v>
      </c>
      <c r="J46" s="62">
        <v>1344573</v>
      </c>
      <c r="K46" s="62">
        <v>1321056</v>
      </c>
      <c r="L46" s="62">
        <v>1291738</v>
      </c>
      <c r="M46" s="70">
        <v>1265630</v>
      </c>
      <c r="N46" s="71">
        <f>1178194+89911</f>
        <v>1268105</v>
      </c>
    </row>
    <row r="47" spans="1:14" s="15" customFormat="1" ht="26.25" customHeight="1">
      <c r="A47" s="82">
        <v>40</v>
      </c>
      <c r="B47" s="40" t="s">
        <v>43</v>
      </c>
      <c r="C47" s="12" t="s">
        <v>85</v>
      </c>
      <c r="D47" s="64">
        <v>31702</v>
      </c>
      <c r="E47" s="64">
        <v>34742</v>
      </c>
      <c r="F47" s="64">
        <v>31597</v>
      </c>
      <c r="G47" s="64">
        <v>32289</v>
      </c>
      <c r="H47" s="64">
        <v>31410</v>
      </c>
      <c r="I47" s="64">
        <v>31771</v>
      </c>
      <c r="J47" s="64">
        <v>30869</v>
      </c>
      <c r="K47" s="64">
        <v>31022</v>
      </c>
      <c r="L47" s="64">
        <v>26016</v>
      </c>
      <c r="M47" s="72">
        <v>25926</v>
      </c>
      <c r="N47" s="73">
        <v>24487</v>
      </c>
    </row>
    <row r="48" spans="1:14" ht="26.25" customHeight="1">
      <c r="A48" s="81">
        <v>41</v>
      </c>
      <c r="B48" s="39" t="s">
        <v>10</v>
      </c>
      <c r="C48" s="8" t="s">
        <v>85</v>
      </c>
      <c r="D48" s="62">
        <v>1978</v>
      </c>
      <c r="E48" s="62">
        <v>2005</v>
      </c>
      <c r="F48" s="62">
        <v>1867</v>
      </c>
      <c r="G48" s="62">
        <v>2209</v>
      </c>
      <c r="H48" s="62">
        <v>2062</v>
      </c>
      <c r="I48" s="62">
        <v>2214</v>
      </c>
      <c r="J48" s="62">
        <v>2229</v>
      </c>
      <c r="K48" s="62">
        <v>2282</v>
      </c>
      <c r="L48" s="62">
        <v>2503</v>
      </c>
      <c r="M48" s="70">
        <f>1166+1248</f>
        <v>2414</v>
      </c>
      <c r="N48" s="71">
        <f>1114+1210</f>
        <v>2324</v>
      </c>
    </row>
    <row r="49" spans="1:14" s="15" customFormat="1" ht="26.25" customHeight="1">
      <c r="A49" s="82">
        <v>42</v>
      </c>
      <c r="B49" s="38" t="s">
        <v>11</v>
      </c>
      <c r="C49" s="7" t="s">
        <v>85</v>
      </c>
      <c r="D49" s="60">
        <v>29724</v>
      </c>
      <c r="E49" s="60">
        <v>32737</v>
      </c>
      <c r="F49" s="60">
        <v>29730</v>
      </c>
      <c r="G49" s="60">
        <v>30080</v>
      </c>
      <c r="H49" s="60">
        <v>29348</v>
      </c>
      <c r="I49" s="60">
        <v>29557</v>
      </c>
      <c r="J49" s="60">
        <v>28640</v>
      </c>
      <c r="K49" s="60">
        <v>28740</v>
      </c>
      <c r="L49" s="60">
        <v>23513</v>
      </c>
      <c r="M49" s="76">
        <f>18658+4854</f>
        <v>23512</v>
      </c>
      <c r="N49" s="77">
        <f>18606+3557</f>
        <v>22163</v>
      </c>
    </row>
    <row r="50" spans="1:14" ht="26.25" customHeight="1">
      <c r="A50" s="81">
        <v>43</v>
      </c>
      <c r="B50" s="41" t="s">
        <v>65</v>
      </c>
      <c r="C50" s="6" t="s">
        <v>85</v>
      </c>
      <c r="D50" s="58">
        <v>1837</v>
      </c>
      <c r="E50" s="58">
        <v>2963</v>
      </c>
      <c r="F50" s="58">
        <v>2226</v>
      </c>
      <c r="G50" s="58">
        <v>3732</v>
      </c>
      <c r="H50" s="58">
        <v>4195</v>
      </c>
      <c r="I50" s="58">
        <v>4349</v>
      </c>
      <c r="J50" s="58">
        <v>4852</v>
      </c>
      <c r="K50" s="74">
        <f>SUM(K51:K53)</f>
        <v>3997</v>
      </c>
      <c r="L50" s="74">
        <f>SUM(L51:L53)</f>
        <v>3955</v>
      </c>
      <c r="M50" s="74">
        <f>SUM(M51:M53)</f>
        <v>3997</v>
      </c>
      <c r="N50" s="75">
        <v>4065</v>
      </c>
    </row>
    <row r="51" spans="1:14" s="15" customFormat="1" ht="26.25" customHeight="1">
      <c r="A51" s="82">
        <v>44</v>
      </c>
      <c r="B51" s="38" t="s">
        <v>12</v>
      </c>
      <c r="C51" s="7" t="s">
        <v>85</v>
      </c>
      <c r="D51" s="60">
        <v>251</v>
      </c>
      <c r="E51" s="60">
        <v>138</v>
      </c>
      <c r="F51" s="60">
        <v>118</v>
      </c>
      <c r="G51" s="60">
        <v>346</v>
      </c>
      <c r="H51" s="60">
        <v>204</v>
      </c>
      <c r="I51" s="60">
        <v>134</v>
      </c>
      <c r="J51" s="60">
        <v>200</v>
      </c>
      <c r="K51" s="60">
        <v>115</v>
      </c>
      <c r="L51" s="60">
        <v>291</v>
      </c>
      <c r="M51" s="76">
        <v>174</v>
      </c>
      <c r="N51" s="77">
        <v>203</v>
      </c>
    </row>
    <row r="52" spans="1:14" ht="26.25" customHeight="1">
      <c r="A52" s="81">
        <v>45</v>
      </c>
      <c r="B52" s="39" t="s">
        <v>13</v>
      </c>
      <c r="C52" s="8" t="s">
        <v>85</v>
      </c>
      <c r="D52" s="62">
        <v>143</v>
      </c>
      <c r="E52" s="62">
        <v>77</v>
      </c>
      <c r="F52" s="62">
        <v>85</v>
      </c>
      <c r="G52" s="62">
        <v>121</v>
      </c>
      <c r="H52" s="62">
        <v>109</v>
      </c>
      <c r="I52" s="62">
        <v>113</v>
      </c>
      <c r="J52" s="62">
        <v>77</v>
      </c>
      <c r="K52" s="62">
        <v>58</v>
      </c>
      <c r="L52" s="62">
        <v>51</v>
      </c>
      <c r="M52" s="70">
        <v>57</v>
      </c>
      <c r="N52" s="71">
        <v>44</v>
      </c>
    </row>
    <row r="53" spans="1:14" s="15" customFormat="1" ht="26.25" customHeight="1">
      <c r="A53" s="82">
        <v>46</v>
      </c>
      <c r="B53" s="38" t="s">
        <v>66</v>
      </c>
      <c r="C53" s="7" t="s">
        <v>85</v>
      </c>
      <c r="D53" s="60">
        <v>1443</v>
      </c>
      <c r="E53" s="60">
        <v>2748</v>
      </c>
      <c r="F53" s="60">
        <v>2023</v>
      </c>
      <c r="G53" s="60">
        <v>3265</v>
      </c>
      <c r="H53" s="60">
        <v>3882</v>
      </c>
      <c r="I53" s="60">
        <v>4102</v>
      </c>
      <c r="J53" s="60">
        <v>4575</v>
      </c>
      <c r="K53" s="60">
        <v>3824</v>
      </c>
      <c r="L53" s="60">
        <v>3613</v>
      </c>
      <c r="M53" s="76">
        <v>3766</v>
      </c>
      <c r="N53" s="77">
        <v>3818</v>
      </c>
    </row>
    <row r="54" spans="1:17" s="15" customFormat="1" ht="26.25" customHeight="1">
      <c r="A54" s="81">
        <v>47</v>
      </c>
      <c r="B54" s="41" t="s">
        <v>62</v>
      </c>
      <c r="C54" s="8" t="s">
        <v>85</v>
      </c>
      <c r="D54" s="62">
        <v>52</v>
      </c>
      <c r="E54" s="62">
        <v>45</v>
      </c>
      <c r="F54" s="62">
        <v>44</v>
      </c>
      <c r="G54" s="62">
        <v>44</v>
      </c>
      <c r="H54" s="62">
        <v>43</v>
      </c>
      <c r="I54" s="62">
        <v>44</v>
      </c>
      <c r="J54" s="62">
        <v>43</v>
      </c>
      <c r="K54" s="62">
        <v>42</v>
      </c>
      <c r="L54" s="62">
        <v>43</v>
      </c>
      <c r="M54" s="70">
        <v>43</v>
      </c>
      <c r="N54" s="71">
        <v>43</v>
      </c>
      <c r="Q54" s="15">
        <f>218+135+4470+310+4+4033</f>
        <v>9170</v>
      </c>
    </row>
    <row r="55" spans="1:14" ht="26.25" customHeight="1">
      <c r="A55" s="82">
        <v>48</v>
      </c>
      <c r="B55" s="38" t="s">
        <v>14</v>
      </c>
      <c r="C55" s="7" t="s">
        <v>85</v>
      </c>
      <c r="D55" s="60">
        <v>4699</v>
      </c>
      <c r="E55" s="60">
        <v>4769</v>
      </c>
      <c r="F55" s="60">
        <v>4807</v>
      </c>
      <c r="G55" s="60">
        <v>4793</v>
      </c>
      <c r="H55" s="60">
        <v>4816</v>
      </c>
      <c r="I55" s="60">
        <v>4843</v>
      </c>
      <c r="J55" s="60">
        <v>4963</v>
      </c>
      <c r="K55" s="60">
        <v>5022</v>
      </c>
      <c r="L55" s="60">
        <v>5137</v>
      </c>
      <c r="M55" s="76">
        <v>5197</v>
      </c>
      <c r="N55" s="77">
        <v>5345</v>
      </c>
    </row>
    <row r="56" spans="1:14" s="15" customFormat="1" ht="26.25" customHeight="1">
      <c r="A56" s="81">
        <v>49</v>
      </c>
      <c r="B56" s="39" t="s">
        <v>15</v>
      </c>
      <c r="C56" s="8" t="s">
        <v>85</v>
      </c>
      <c r="D56" s="62">
        <v>2930</v>
      </c>
      <c r="E56" s="62">
        <v>3004</v>
      </c>
      <c r="F56" s="62">
        <v>3065</v>
      </c>
      <c r="G56" s="62">
        <v>3188</v>
      </c>
      <c r="H56" s="62">
        <v>3294</v>
      </c>
      <c r="I56" s="62">
        <v>3443</v>
      </c>
      <c r="J56" s="62">
        <v>3586</v>
      </c>
      <c r="K56" s="62">
        <v>3825</v>
      </c>
      <c r="L56" s="62">
        <v>4033</v>
      </c>
      <c r="M56" s="70">
        <v>4309</v>
      </c>
      <c r="N56" s="71">
        <v>4568</v>
      </c>
    </row>
    <row r="57" spans="1:15" s="15" customFormat="1" ht="26.25" customHeight="1">
      <c r="A57" s="82">
        <v>50</v>
      </c>
      <c r="B57" s="42" t="s">
        <v>90</v>
      </c>
      <c r="C57" s="7" t="s">
        <v>85</v>
      </c>
      <c r="D57" s="60">
        <v>34871</v>
      </c>
      <c r="E57" s="60">
        <v>35654</v>
      </c>
      <c r="F57" s="60">
        <v>37087</v>
      </c>
      <c r="G57" s="60">
        <v>38156</v>
      </c>
      <c r="H57" s="60">
        <v>38855</v>
      </c>
      <c r="I57" s="60">
        <v>40696</v>
      </c>
      <c r="J57" s="60">
        <v>42079</v>
      </c>
      <c r="K57" s="60">
        <v>43526</v>
      </c>
      <c r="L57" s="60">
        <v>45048</v>
      </c>
      <c r="M57" s="76">
        <v>46688</v>
      </c>
      <c r="N57" s="77">
        <v>48037</v>
      </c>
      <c r="O57" s="26">
        <f>53816+636</f>
        <v>54452</v>
      </c>
    </row>
    <row r="58" spans="1:14" s="15" customFormat="1" ht="26.25" customHeight="1">
      <c r="A58" s="81">
        <v>51</v>
      </c>
      <c r="B58" s="43" t="s">
        <v>91</v>
      </c>
      <c r="C58" s="8" t="s">
        <v>85</v>
      </c>
      <c r="D58" s="62">
        <v>4957</v>
      </c>
      <c r="E58" s="62">
        <v>5278</v>
      </c>
      <c r="F58" s="62">
        <v>5388</v>
      </c>
      <c r="G58" s="62">
        <v>5894</v>
      </c>
      <c r="H58" s="62">
        <v>6454</v>
      </c>
      <c r="I58" s="62">
        <v>6641</v>
      </c>
      <c r="J58" s="62">
        <v>6984</v>
      </c>
      <c r="K58" s="62">
        <v>7487</v>
      </c>
      <c r="L58" s="62">
        <v>8053</v>
      </c>
      <c r="M58" s="70">
        <v>8617</v>
      </c>
      <c r="N58" s="71">
        <v>9184</v>
      </c>
    </row>
    <row r="59" spans="1:14" ht="26.25" customHeight="1">
      <c r="A59" s="82">
        <v>52</v>
      </c>
      <c r="B59" s="42" t="s">
        <v>92</v>
      </c>
      <c r="C59" s="7" t="s">
        <v>85</v>
      </c>
      <c r="D59" s="60">
        <v>24</v>
      </c>
      <c r="E59" s="60">
        <v>37</v>
      </c>
      <c r="F59" s="60">
        <v>38</v>
      </c>
      <c r="G59" s="60">
        <v>43</v>
      </c>
      <c r="H59" s="60">
        <v>41</v>
      </c>
      <c r="I59" s="60">
        <v>38</v>
      </c>
      <c r="J59" s="60">
        <v>38</v>
      </c>
      <c r="K59" s="60">
        <v>38</v>
      </c>
      <c r="L59" s="60">
        <v>34</v>
      </c>
      <c r="M59" s="76">
        <v>34</v>
      </c>
      <c r="N59" s="77">
        <v>35</v>
      </c>
    </row>
    <row r="60" spans="1:14" ht="26.25" customHeight="1">
      <c r="A60" s="81">
        <v>53</v>
      </c>
      <c r="B60" s="39" t="s">
        <v>93</v>
      </c>
      <c r="C60" s="8" t="s">
        <v>85</v>
      </c>
      <c r="D60" s="62">
        <v>4904</v>
      </c>
      <c r="E60" s="62">
        <v>5519</v>
      </c>
      <c r="F60" s="62">
        <v>5600</v>
      </c>
      <c r="G60" s="62">
        <v>5612</v>
      </c>
      <c r="H60" s="62">
        <v>5905</v>
      </c>
      <c r="I60" s="62">
        <v>6180</v>
      </c>
      <c r="J60" s="62">
        <v>5985</v>
      </c>
      <c r="K60" s="62">
        <v>6477</v>
      </c>
      <c r="L60" s="62">
        <v>6500</v>
      </c>
      <c r="M60" s="70">
        <v>6560</v>
      </c>
      <c r="N60" s="71">
        <v>6614</v>
      </c>
    </row>
    <row r="61" spans="1:14" s="15" customFormat="1" ht="26.25" customHeight="1">
      <c r="A61" s="82">
        <v>54</v>
      </c>
      <c r="B61" s="40" t="s">
        <v>63</v>
      </c>
      <c r="C61" s="7" t="s">
        <v>85</v>
      </c>
      <c r="D61" s="60">
        <v>214760</v>
      </c>
      <c r="E61" s="60">
        <v>227752</v>
      </c>
      <c r="F61" s="60">
        <v>222409</v>
      </c>
      <c r="G61" s="60">
        <v>207983</v>
      </c>
      <c r="H61" s="60">
        <v>207723</v>
      </c>
      <c r="I61" s="60">
        <v>204034</v>
      </c>
      <c r="J61" s="60">
        <v>212835</v>
      </c>
      <c r="K61" s="60">
        <v>220549</v>
      </c>
      <c r="L61" s="60">
        <v>229987</v>
      </c>
      <c r="M61" s="76">
        <v>239321</v>
      </c>
      <c r="N61" s="77">
        <v>244731</v>
      </c>
    </row>
    <row r="62" spans="1:14" s="15" customFormat="1" ht="26.25" customHeight="1">
      <c r="A62" s="81">
        <v>55</v>
      </c>
      <c r="B62" s="43" t="s">
        <v>87</v>
      </c>
      <c r="C62" s="8" t="s">
        <v>85</v>
      </c>
      <c r="D62" s="62">
        <v>60196</v>
      </c>
      <c r="E62" s="62">
        <v>60636</v>
      </c>
      <c r="F62" s="62">
        <v>58508</v>
      </c>
      <c r="G62" s="62">
        <v>55457</v>
      </c>
      <c r="H62" s="62">
        <v>55033</v>
      </c>
      <c r="I62" s="62">
        <v>53751</v>
      </c>
      <c r="J62" s="62">
        <v>53015</v>
      </c>
      <c r="K62" s="62">
        <v>54600</v>
      </c>
      <c r="L62" s="62">
        <v>58256</v>
      </c>
      <c r="M62" s="70">
        <v>59581</v>
      </c>
      <c r="N62" s="71">
        <v>62157</v>
      </c>
    </row>
    <row r="63" spans="1:14" ht="26.25" customHeight="1">
      <c r="A63" s="82">
        <v>56</v>
      </c>
      <c r="B63" s="38" t="s">
        <v>88</v>
      </c>
      <c r="C63" s="7" t="s">
        <v>85</v>
      </c>
      <c r="D63" s="60">
        <v>96247</v>
      </c>
      <c r="E63" s="60">
        <v>107521</v>
      </c>
      <c r="F63" s="60">
        <v>109439</v>
      </c>
      <c r="G63" s="60">
        <v>102020</v>
      </c>
      <c r="H63" s="60">
        <v>105833</v>
      </c>
      <c r="I63" s="60">
        <v>106488</v>
      </c>
      <c r="J63" s="60">
        <v>112525</v>
      </c>
      <c r="K63" s="60">
        <v>119389</v>
      </c>
      <c r="L63" s="60">
        <v>127792</v>
      </c>
      <c r="M63" s="76">
        <v>136806</v>
      </c>
      <c r="N63" s="77">
        <v>142001</v>
      </c>
    </row>
    <row r="64" spans="1:14" s="15" customFormat="1" ht="26.25" customHeight="1">
      <c r="A64" s="81">
        <v>57</v>
      </c>
      <c r="B64" s="39" t="s">
        <v>89</v>
      </c>
      <c r="C64" s="8" t="s">
        <v>85</v>
      </c>
      <c r="D64" s="62">
        <v>44354</v>
      </c>
      <c r="E64" s="62">
        <v>47001</v>
      </c>
      <c r="F64" s="62">
        <v>44447</v>
      </c>
      <c r="G64" s="62">
        <v>41099</v>
      </c>
      <c r="H64" s="62">
        <v>39080</v>
      </c>
      <c r="I64" s="62">
        <v>37292</v>
      </c>
      <c r="J64" s="62">
        <v>41087</v>
      </c>
      <c r="K64" s="62">
        <v>40947</v>
      </c>
      <c r="L64" s="62">
        <v>39211</v>
      </c>
      <c r="M64" s="70">
        <v>38622</v>
      </c>
      <c r="N64" s="71">
        <v>36680</v>
      </c>
    </row>
    <row r="65" spans="1:14" s="15" customFormat="1" ht="26.25" customHeight="1">
      <c r="A65" s="81">
        <v>58</v>
      </c>
      <c r="B65" s="41" t="s">
        <v>61</v>
      </c>
      <c r="C65" s="8" t="s">
        <v>86</v>
      </c>
      <c r="D65" s="62">
        <v>59</v>
      </c>
      <c r="E65" s="62">
        <v>51</v>
      </c>
      <c r="F65" s="62">
        <v>60</v>
      </c>
      <c r="G65" s="62">
        <v>61</v>
      </c>
      <c r="H65" s="62">
        <v>54</v>
      </c>
      <c r="I65" s="62">
        <v>52</v>
      </c>
      <c r="J65" s="62">
        <v>47</v>
      </c>
      <c r="K65" s="62">
        <v>32</v>
      </c>
      <c r="L65" s="62">
        <v>31</v>
      </c>
      <c r="M65" s="62">
        <v>34</v>
      </c>
      <c r="N65" s="63">
        <v>34</v>
      </c>
    </row>
    <row r="66" spans="1:14" ht="26.25" customHeight="1">
      <c r="A66" s="82">
        <v>59</v>
      </c>
      <c r="B66" s="38" t="s">
        <v>16</v>
      </c>
      <c r="C66" s="7" t="s">
        <v>86</v>
      </c>
      <c r="D66" s="60">
        <v>257303</v>
      </c>
      <c r="E66" s="60">
        <v>259064</v>
      </c>
      <c r="F66" s="60">
        <v>259776</v>
      </c>
      <c r="G66" s="60">
        <v>265931</v>
      </c>
      <c r="H66" s="60">
        <v>270330</v>
      </c>
      <c r="I66" s="60">
        <v>278388</v>
      </c>
      <c r="J66" s="60">
        <v>287922</v>
      </c>
      <c r="K66" s="60">
        <v>296943</v>
      </c>
      <c r="L66" s="60">
        <v>310383</v>
      </c>
      <c r="M66" s="60">
        <v>323991</v>
      </c>
      <c r="N66" s="61">
        <v>333453</v>
      </c>
    </row>
    <row r="67" spans="1:14" s="15" customFormat="1" ht="26.25" customHeight="1">
      <c r="A67" s="81">
        <v>60</v>
      </c>
      <c r="B67" s="39" t="s">
        <v>17</v>
      </c>
      <c r="C67" s="8" t="s">
        <v>86</v>
      </c>
      <c r="D67" s="62">
        <v>159285</v>
      </c>
      <c r="E67" s="62">
        <v>163974</v>
      </c>
      <c r="F67" s="62">
        <v>173771</v>
      </c>
      <c r="G67" s="62">
        <v>180561</v>
      </c>
      <c r="H67" s="62">
        <v>191364</v>
      </c>
      <c r="I67" s="62">
        <v>196929</v>
      </c>
      <c r="J67" s="62">
        <v>207779</v>
      </c>
      <c r="K67" s="62">
        <v>228692</v>
      </c>
      <c r="L67" s="62">
        <v>239521</v>
      </c>
      <c r="M67" s="62">
        <v>247498</v>
      </c>
      <c r="N67" s="63">
        <v>257582</v>
      </c>
    </row>
    <row r="68" spans="1:14" s="15" customFormat="1" ht="26.25" customHeight="1">
      <c r="A68" s="82">
        <v>61</v>
      </c>
      <c r="B68" s="36" t="s">
        <v>60</v>
      </c>
      <c r="C68" s="7" t="s">
        <v>86</v>
      </c>
      <c r="D68" s="78" t="s">
        <v>5</v>
      </c>
      <c r="E68" s="78" t="s">
        <v>5</v>
      </c>
      <c r="F68" s="78" t="s">
        <v>5</v>
      </c>
      <c r="G68" s="78" t="s">
        <v>34</v>
      </c>
      <c r="H68" s="78" t="s">
        <v>34</v>
      </c>
      <c r="I68" s="60" t="s">
        <v>5</v>
      </c>
      <c r="J68" s="60" t="s">
        <v>5</v>
      </c>
      <c r="K68" s="60" t="s">
        <v>5</v>
      </c>
      <c r="L68" s="60" t="s">
        <v>5</v>
      </c>
      <c r="M68" s="60" t="s">
        <v>5</v>
      </c>
      <c r="N68" s="61" t="s">
        <v>5</v>
      </c>
    </row>
    <row r="69" spans="1:14" ht="26.25" customHeight="1">
      <c r="A69" s="81">
        <v>62</v>
      </c>
      <c r="B69" s="39" t="s">
        <v>16</v>
      </c>
      <c r="C69" s="8" t="s">
        <v>86</v>
      </c>
      <c r="D69" s="62">
        <v>116213</v>
      </c>
      <c r="E69" s="62">
        <v>112416</v>
      </c>
      <c r="F69" s="62">
        <v>113756</v>
      </c>
      <c r="G69" s="62">
        <v>116779</v>
      </c>
      <c r="H69" s="62">
        <v>119577</v>
      </c>
      <c r="I69" s="62">
        <v>121799</v>
      </c>
      <c r="J69" s="62">
        <v>123726</v>
      </c>
      <c r="K69" s="62">
        <v>128858</v>
      </c>
      <c r="L69" s="62">
        <v>134720</v>
      </c>
      <c r="M69" s="62">
        <v>141309</v>
      </c>
      <c r="N69" s="63">
        <v>143515</v>
      </c>
    </row>
    <row r="70" spans="1:14" s="15" customFormat="1" ht="26.25" customHeight="1">
      <c r="A70" s="82">
        <v>63</v>
      </c>
      <c r="B70" s="38" t="s">
        <v>18</v>
      </c>
      <c r="C70" s="7" t="s">
        <v>86</v>
      </c>
      <c r="D70" s="60">
        <v>160364</v>
      </c>
      <c r="E70" s="60">
        <v>158774</v>
      </c>
      <c r="F70" s="60">
        <v>170859</v>
      </c>
      <c r="G70" s="60">
        <v>176155</v>
      </c>
      <c r="H70" s="60">
        <v>186185</v>
      </c>
      <c r="I70" s="60">
        <v>204047</v>
      </c>
      <c r="J70" s="60">
        <v>214062</v>
      </c>
      <c r="K70" s="60">
        <v>227070</v>
      </c>
      <c r="L70" s="60">
        <v>233764</v>
      </c>
      <c r="M70" s="60">
        <v>249731</v>
      </c>
      <c r="N70" s="61">
        <v>257331</v>
      </c>
    </row>
    <row r="71" spans="1:16" s="15" customFormat="1" ht="26.25" customHeight="1">
      <c r="A71" s="81">
        <v>64</v>
      </c>
      <c r="B71" s="41" t="s">
        <v>59</v>
      </c>
      <c r="C71" s="6" t="s">
        <v>86</v>
      </c>
      <c r="D71" s="58">
        <v>63</v>
      </c>
      <c r="E71" s="58">
        <v>58</v>
      </c>
      <c r="F71" s="58">
        <v>66</v>
      </c>
      <c r="G71" s="58">
        <v>67</v>
      </c>
      <c r="H71" s="58">
        <v>62</v>
      </c>
      <c r="I71" s="58">
        <v>56</v>
      </c>
      <c r="J71" s="58">
        <v>49</v>
      </c>
      <c r="K71" s="58">
        <v>67</v>
      </c>
      <c r="L71" s="58">
        <v>49</v>
      </c>
      <c r="M71" s="58">
        <v>48</v>
      </c>
      <c r="N71" s="59">
        <v>39</v>
      </c>
      <c r="P71" s="15">
        <f>445379+5143</f>
        <v>450522</v>
      </c>
    </row>
    <row r="72" spans="1:16" ht="26.25" customHeight="1">
      <c r="A72" s="82">
        <v>65</v>
      </c>
      <c r="B72" s="38" t="s">
        <v>16</v>
      </c>
      <c r="C72" s="12" t="s">
        <v>86</v>
      </c>
      <c r="D72" s="64">
        <v>379893</v>
      </c>
      <c r="E72" s="64">
        <v>378185</v>
      </c>
      <c r="F72" s="64">
        <v>381299</v>
      </c>
      <c r="G72" s="64">
        <v>388501</v>
      </c>
      <c r="H72" s="64">
        <v>395422</v>
      </c>
      <c r="I72" s="64">
        <v>405262</v>
      </c>
      <c r="J72" s="64">
        <v>415956</v>
      </c>
      <c r="K72" s="64">
        <v>430842</v>
      </c>
      <c r="L72" s="64">
        <f>445379+5143</f>
        <v>450522</v>
      </c>
      <c r="M72" s="64">
        <f>465530+3690</f>
        <v>469220</v>
      </c>
      <c r="N72" s="65">
        <f>477158+3193</f>
        <v>480351</v>
      </c>
      <c r="P72">
        <f>497229+888</f>
        <v>498117</v>
      </c>
    </row>
    <row r="73" spans="1:16" s="15" customFormat="1" ht="26.25" customHeight="1">
      <c r="A73" s="81">
        <v>66</v>
      </c>
      <c r="B73" s="39" t="s">
        <v>18</v>
      </c>
      <c r="C73" s="6" t="s">
        <v>86</v>
      </c>
      <c r="D73" s="58">
        <v>321524</v>
      </c>
      <c r="E73" s="58">
        <v>324742</v>
      </c>
      <c r="F73" s="58">
        <v>345296</v>
      </c>
      <c r="G73" s="58">
        <v>357827</v>
      </c>
      <c r="H73" s="58">
        <v>378505</v>
      </c>
      <c r="I73" s="58">
        <v>402324</v>
      </c>
      <c r="J73" s="58">
        <v>423241</v>
      </c>
      <c r="K73" s="58">
        <v>456989</v>
      </c>
      <c r="L73" s="58">
        <f>473285+790</f>
        <v>474075</v>
      </c>
      <c r="M73" s="58">
        <f>497229+888</f>
        <v>498117</v>
      </c>
      <c r="N73" s="59">
        <f>514916+761</f>
        <v>515677</v>
      </c>
      <c r="P73" s="15">
        <f>497229+888</f>
        <v>498117</v>
      </c>
    </row>
    <row r="74" spans="1:16" ht="12.75">
      <c r="A74" s="49"/>
      <c r="B74" s="86" t="s">
        <v>29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19"/>
      <c r="N74" s="50"/>
      <c r="P74">
        <f>473285+790</f>
        <v>474075</v>
      </c>
    </row>
    <row r="75" spans="1:14" ht="12.75">
      <c r="A75" s="49"/>
      <c r="B75" s="24" t="s">
        <v>9</v>
      </c>
      <c r="C75" s="21"/>
      <c r="D75" s="22"/>
      <c r="E75" s="22"/>
      <c r="F75" s="22"/>
      <c r="G75" s="23"/>
      <c r="H75" s="22"/>
      <c r="I75" s="22"/>
      <c r="J75" s="25" t="s">
        <v>64</v>
      </c>
      <c r="K75" s="22"/>
      <c r="L75" s="22"/>
      <c r="M75" s="22"/>
      <c r="N75" s="50"/>
    </row>
    <row r="76" spans="1:14" ht="12.75">
      <c r="A76" s="49"/>
      <c r="B76" s="24" t="s">
        <v>67</v>
      </c>
      <c r="C76" s="21"/>
      <c r="D76" s="22"/>
      <c r="E76" s="22"/>
      <c r="F76" s="22"/>
      <c r="G76" s="22"/>
      <c r="H76" s="22"/>
      <c r="I76" s="22"/>
      <c r="J76" s="80"/>
      <c r="K76" s="22"/>
      <c r="L76" s="22"/>
      <c r="M76" s="19"/>
      <c r="N76" s="50"/>
    </row>
    <row r="77" spans="1:14" ht="12.75">
      <c r="A77" s="49"/>
      <c r="B77" s="24" t="s">
        <v>68</v>
      </c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0"/>
      <c r="N77" s="50"/>
    </row>
    <row r="78" spans="1:14" ht="12.75">
      <c r="A78" s="49"/>
      <c r="B78" s="24" t="s">
        <v>69</v>
      </c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0"/>
      <c r="N78" s="50"/>
    </row>
    <row r="79" spans="1:14" ht="13.5" thickBot="1">
      <c r="A79" s="51"/>
      <c r="B79" s="52"/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4"/>
      <c r="N79" s="55"/>
    </row>
  </sheetData>
  <sheetProtection/>
  <mergeCells count="3">
    <mergeCell ref="B74:L74"/>
    <mergeCell ref="B2:N2"/>
    <mergeCell ref="B4:N4"/>
  </mergeCells>
  <printOptions/>
  <pageMargins left="0.7086614173228347" right="0.7086614173228347" top="0.7874015748031497" bottom="0" header="0.31496062992125984" footer="0.31496062992125984"/>
  <pageSetup horizontalDpi="600" verticalDpi="600" orientation="landscape" scale="67" r:id="rId1"/>
  <rowBreaks count="2" manualBreakCount="2">
    <brk id="28" max="13" man="1"/>
    <brk id="53" max="13" man="1"/>
  </rowBreaks>
  <ignoredErrors>
    <ignoredError sqref="K50:M50" formulaRange="1"/>
    <ignoredError sqref="C7:N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2014-12-18T11:37:11Z</cp:lastPrinted>
  <dcterms:created xsi:type="dcterms:W3CDTF">2001-02-23T19:00:45Z</dcterms:created>
  <dcterms:modified xsi:type="dcterms:W3CDTF">2014-12-30T06:42:53Z</dcterms:modified>
  <cp:category/>
  <cp:version/>
  <cp:contentType/>
  <cp:contentStatus/>
</cp:coreProperties>
</file>