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60" windowHeight="7755" tabRatio="604" firstSheet="1" activeTab="3"/>
  </bookViews>
  <sheets>
    <sheet name="29.4 (A) All India" sheetId="1" r:id="rId1"/>
    <sheet name="29.4-B Sch Teacher2010-11 to 14" sheetId="2" r:id="rId2"/>
    <sheet name="29.4 (C) Higher Edu Teacher" sheetId="3" r:id="rId3"/>
    <sheet name="29.4 (D) School Teacher-2015-16" sheetId="4" r:id="rId4"/>
    <sheet name="Working Sheet for 2014-15" sheetId="5" r:id="rId5"/>
    <sheet name="Working Sheet for 2015-16" sheetId="6" r:id="rId6"/>
  </sheets>
  <definedNames>
    <definedName name="_xlnm.Print_Area" localSheetId="0">'29.4 (A) All India'!$A$1:$N$28</definedName>
    <definedName name="_xlnm.Print_Area" localSheetId="2">'29.4 (C) Higher Edu Teacher'!$A$1:$L$49</definedName>
    <definedName name="_xlnm.Print_Area" localSheetId="3">'29.4 (D) School Teacher-2015-16'!$A$1:$L$46</definedName>
    <definedName name="_xlnm.Print_Area" localSheetId="1">'29.4-B Sch Teacher2010-11 to 14'!$A$2:$BI$53</definedName>
    <definedName name="_xlnm.Print_Area" localSheetId="4">'Working Sheet for 2014-15'!$A$1:$Q$39</definedName>
    <definedName name="_xlnm.Print_Area" localSheetId="5">'Working Sheet for 2015-16'!$A$1:$Q$39</definedName>
    <definedName name="_xlnm.Print_Titles" localSheetId="1">'29.4-B Sch Teacher2010-11 to 14'!$A:$A</definedName>
  </definedNames>
  <calcPr fullCalcOnLoad="1"/>
</workbook>
</file>

<file path=xl/sharedStrings.xml><?xml version="1.0" encoding="utf-8"?>
<sst xmlns="http://schemas.openxmlformats.org/spreadsheetml/2006/main" count="820" uniqueCount="221">
  <si>
    <t>EDUCATION</t>
  </si>
  <si>
    <t xml:space="preserve"> (By Stages of Institutions)</t>
  </si>
  <si>
    <t xml:space="preserve"> Year</t>
  </si>
  <si>
    <t>Schools</t>
  </si>
  <si>
    <t>Total</t>
  </si>
  <si>
    <t>Women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</si>
  <si>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</si>
  <si>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</si>
  <si>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</si>
  <si>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</si>
  <si>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</si>
  <si>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</si>
  <si>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</si>
  <si>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 xml:space="preserve"> 2008-09</t>
  </si>
  <si>
    <t xml:space="preserve"> 2009-10</t>
  </si>
  <si>
    <t>Total No. of</t>
  </si>
  <si>
    <t xml:space="preserve"> EDUCATION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</si>
  <si>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</si>
  <si>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</si>
  <si>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</si>
  <si>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</si>
  <si>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</si>
  <si>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</si>
  <si>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</si>
  <si>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</si>
  <si>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</si>
  <si>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</si>
  <si>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</si>
  <si>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</si>
  <si>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</si>
  <si>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</si>
  <si>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</si>
  <si>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</si>
  <si>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</si>
  <si>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</si>
  <si>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</si>
  <si>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>Odisha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</si>
  <si>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</si>
  <si>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</si>
  <si>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</si>
  <si>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</si>
  <si>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</si>
  <si>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</si>
  <si>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</si>
  <si>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</si>
  <si>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</si>
  <si>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</si>
  <si>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</si>
  <si>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</si>
  <si>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</si>
  <si>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</si>
  <si>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</si>
  <si>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 xml:space="preserve"> Puducherry</t>
  </si>
  <si>
    <t xml:space="preserve">  (**) Includes Higher Secondary Schools (10+2 pattern), Intermediate/  Pre-Degree/ Junior Colleges (Old pattern).</t>
  </si>
  <si>
    <t xml:space="preserve">  Source: Department of Education, Ministry of Human Resource Development.</t>
  </si>
  <si>
    <t>Total No. of Teachers in all Schools</t>
  </si>
  <si>
    <t>State/U.T.</t>
  </si>
  <si>
    <t>2010-11</t>
  </si>
  <si>
    <t>5</t>
  </si>
  <si>
    <t>9</t>
  </si>
  <si>
    <t>10</t>
  </si>
  <si>
    <t>11</t>
  </si>
  <si>
    <t>14</t>
  </si>
  <si>
    <t>15</t>
  </si>
  <si>
    <t>19</t>
  </si>
  <si>
    <t>20</t>
  </si>
  <si>
    <t>24</t>
  </si>
  <si>
    <t>25</t>
  </si>
  <si>
    <t>26</t>
  </si>
  <si>
    <t>29</t>
  </si>
  <si>
    <t>30</t>
  </si>
  <si>
    <t>31</t>
  </si>
  <si>
    <t>34</t>
  </si>
  <si>
    <t>Middle/Senior Basic Schools</t>
  </si>
  <si>
    <t>NA</t>
  </si>
  <si>
    <t>2011-12</t>
  </si>
  <si>
    <t xml:space="preserve">    Primary</t>
  </si>
  <si>
    <t>Upper Primary</t>
  </si>
  <si>
    <t>Secondary</t>
  </si>
  <si>
    <t>Senior Secondary</t>
  </si>
  <si>
    <t>2012-13</t>
  </si>
  <si>
    <t>(No in Thousand)</t>
  </si>
  <si>
    <t>High/Secondary Schools</t>
  </si>
  <si>
    <t>7354 @</t>
  </si>
  <si>
    <t>Table 29.4 (A) -NUMBER OF TEACHERS IN EDUCATIONAL INSTITUTIONS</t>
  </si>
  <si>
    <t>Table 29.4 (B)  NUMBER OF TEACHERS IN EDUCATIONAL INSTITUTIONS</t>
  </si>
  <si>
    <t xml:space="preserve">2012-13 </t>
  </si>
  <si>
    <t>Female</t>
  </si>
  <si>
    <t>( in No)</t>
  </si>
  <si>
    <t>-</t>
  </si>
  <si>
    <t>AC</t>
  </si>
  <si>
    <t>Universities &amp; Affiliated Colleges</t>
  </si>
  <si>
    <t>Teacher in all</t>
  </si>
  <si>
    <t xml:space="preserve">    Data in respect of Universities and Affliated Colleges has been received from University Grants Commission.</t>
  </si>
  <si>
    <t>Total Teacher</t>
  </si>
  <si>
    <t xml:space="preserve"> -</t>
  </si>
  <si>
    <t>%age of Trained Teacher</t>
  </si>
  <si>
    <t>Higher Secondary Schools(**)</t>
  </si>
  <si>
    <t>Primary/Junior Basic Schools</t>
  </si>
  <si>
    <t>6</t>
  </si>
  <si>
    <t>2</t>
  </si>
  <si>
    <t>3</t>
  </si>
  <si>
    <t>7</t>
  </si>
  <si>
    <t>8</t>
  </si>
  <si>
    <t>12</t>
  </si>
  <si>
    <t>17</t>
  </si>
  <si>
    <t>18</t>
  </si>
  <si>
    <t>21</t>
  </si>
  <si>
    <t>22</t>
  </si>
  <si>
    <t>23</t>
  </si>
  <si>
    <t>27</t>
  </si>
  <si>
    <t>28</t>
  </si>
  <si>
    <t>32</t>
  </si>
  <si>
    <t>33</t>
  </si>
  <si>
    <t xml:space="preserve">Data for 2012-13 has been taken from DISE database and the figures may not tally with the earlier series. </t>
  </si>
  <si>
    <t>4 @</t>
  </si>
  <si>
    <r>
      <t xml:space="preserve"> </t>
    </r>
    <r>
      <rPr>
        <sz val="10"/>
        <color indexed="8"/>
        <rFont val="Times New Roman"/>
        <family val="1"/>
      </rPr>
      <t xml:space="preserve">  @ Contains Data for Primary School Teacher &amp; Upper Primary School Teacher  . Data for 2012-13 has been taken from NUEPA,New Delhi (DISE Database).</t>
    </r>
  </si>
  <si>
    <r>
      <t xml:space="preserve"> </t>
    </r>
    <r>
      <rPr>
        <sz val="10"/>
        <color indexed="8"/>
        <rFont val="Times New Roman"/>
        <family val="1"/>
      </rPr>
      <t xml:space="preserve">  @ Contains Data for Primary School Teacher &amp; Upper Primary School Teacher  . Data for 2012-13 has been taken from NUEPA,New Delhi.</t>
    </r>
  </si>
  <si>
    <t>Telangana</t>
  </si>
  <si>
    <t xml:space="preserve"> P-Provisional,</t>
  </si>
  <si>
    <t xml:space="preserve">Assam </t>
  </si>
  <si>
    <t>2013-14</t>
  </si>
  <si>
    <t>State/UT</t>
  </si>
  <si>
    <t>Secodary only</t>
  </si>
  <si>
    <t>No response</t>
  </si>
  <si>
    <t>Primary Only</t>
  </si>
  <si>
    <t>A &amp; N Island</t>
  </si>
  <si>
    <t>Andhra</t>
  </si>
  <si>
    <t>Arunachal</t>
  </si>
  <si>
    <t>Bihar</t>
  </si>
  <si>
    <t>Chandigarh</t>
  </si>
  <si>
    <t>Chhattisgarh</t>
  </si>
  <si>
    <t>Daman&amp; Diu</t>
  </si>
  <si>
    <t>Dehi</t>
  </si>
  <si>
    <t>Goa</t>
  </si>
  <si>
    <t>Gujrat</t>
  </si>
  <si>
    <t>Haryana</t>
  </si>
  <si>
    <t>Himachal Pradesh</t>
  </si>
  <si>
    <t>Dadra &amp; Nagar Haveli</t>
  </si>
  <si>
    <t>Jammu &amp; Kashmir</t>
  </si>
  <si>
    <t>Jharkhand</t>
  </si>
  <si>
    <t>Karanataka</t>
  </si>
  <si>
    <t>Kerala</t>
  </si>
  <si>
    <t>Lakshdweep</t>
  </si>
  <si>
    <t>Madhya Pradesh</t>
  </si>
  <si>
    <t>Maharastra</t>
  </si>
  <si>
    <t>Manipur</t>
  </si>
  <si>
    <t>Meghalaya</t>
  </si>
  <si>
    <t>Mizoram</t>
  </si>
  <si>
    <t>Nagaland</t>
  </si>
  <si>
    <t>Puduchery</t>
  </si>
  <si>
    <t>Punjab</t>
  </si>
  <si>
    <t>Rajsthan</t>
  </si>
  <si>
    <t>Sikkim</t>
  </si>
  <si>
    <t>Tamilnadu</t>
  </si>
  <si>
    <t>Tripura</t>
  </si>
  <si>
    <t>Uttar Pradesh</t>
  </si>
  <si>
    <t>Uttarakhand</t>
  </si>
  <si>
    <t>West Bengal</t>
  </si>
  <si>
    <t>All India</t>
  </si>
  <si>
    <t>Upper Primary Only (2+4)</t>
  </si>
  <si>
    <t>Secondary Only  (6+7+8)</t>
  </si>
  <si>
    <t>Higher Secondary only  (3+5+10+11)</t>
  </si>
  <si>
    <t>Total Teachers</t>
  </si>
  <si>
    <t>Primary with Upper Primary</t>
  </si>
  <si>
    <t>Primary with upper Primary and Secondary &amp; Higher Secondary,Sec and Hr Secondry</t>
  </si>
  <si>
    <t>Upper Primary  only</t>
  </si>
  <si>
    <t>Upper Primary with Secondary and Higher  secondary</t>
  </si>
  <si>
    <t>Primary with upper Primary &amp; Secondary</t>
  </si>
  <si>
    <t>Upper Primary with Secondary</t>
  </si>
  <si>
    <t>Secondary  with Higher Secondary</t>
  </si>
  <si>
    <t>Higher Secondary Only</t>
  </si>
  <si>
    <t>A &amp; N Islands</t>
  </si>
  <si>
    <t>Andhra Pradesh</t>
  </si>
  <si>
    <t>Arunachal Pradesh</t>
  </si>
  <si>
    <t>Daman &amp; Diu</t>
  </si>
  <si>
    <t>Delhi</t>
  </si>
  <si>
    <t>Karnataka</t>
  </si>
  <si>
    <t>Lakshadweep</t>
  </si>
  <si>
    <t>Puducherry</t>
  </si>
  <si>
    <t>Rajasthan</t>
  </si>
  <si>
    <t>Tamil Nadu</t>
  </si>
  <si>
    <t>*  In a few states such as Odisha Higher secondary is part of Higher Education which may not be coverd under U-DISE.</t>
  </si>
  <si>
    <t>Source -Flash Statistics ,School Education in India 2013-14, U-DISE,  NUEPA</t>
  </si>
  <si>
    <t>(Number)</t>
  </si>
  <si>
    <t>13</t>
  </si>
  <si>
    <t>35</t>
  </si>
  <si>
    <t>36</t>
  </si>
  <si>
    <t>37</t>
  </si>
  <si>
    <t>38</t>
  </si>
  <si>
    <t>Continued......</t>
  </si>
  <si>
    <t>Data pertaining to earstwhile Andhra Pradesh for 2013-14(P) has been bifurcated  between Andhra Pradesh and newly created Telangana state.Dat for A.P. Does not include data for Telangana (wef. 2013-14) which was a part of A.P. earlier.</t>
  </si>
  <si>
    <t xml:space="preserve">2013-14 </t>
  </si>
  <si>
    <t>2014-15</t>
  </si>
  <si>
    <t>Table 29.4 (D)  NUMBER OF TEACHERS IN EDUCATIONAL INSTITUTIONS  (2015-16)</t>
  </si>
  <si>
    <t>Table 29.4 (C)  NUMBER OF TEACHERS IN  UNIVERSITIES &amp; COLLEGES</t>
  </si>
  <si>
    <t>2015-16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</si>
  <si>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</si>
  <si>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</si>
  <si>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</si>
  <si>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</si>
  <si>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</si>
  <si>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</si>
  <si>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</si>
  <si>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</si>
  <si>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</si>
  <si>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</si>
  <si>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</si>
  <si>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</si>
  <si>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</si>
  <si>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</si>
  <si>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</si>
  <si>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</si>
  <si>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</si>
  <si>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</si>
  <si>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</si>
  <si>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</si>
  <si>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</si>
  <si>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</si>
  <si>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</si>
  <si>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UTD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</si>
</sst>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Verdana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Verdana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9">
    <xf numFmtId="0" fontId="0" fillId="0" borderId="0" xfId="0" applyFont="1" applyAlignment="1">
      <alignment/>
    </xf>
    <xf numFmtId="0" fontId="53" fillId="0" borderId="0" xfId="0" applyFont="1" applyAlignment="1">
      <alignment horizontal="justify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3" fillId="36" borderId="1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10" xfId="0" applyFont="1" applyFill="1" applyBorder="1" applyAlignment="1" applyProtection="1">
      <alignment horizontal="left"/>
      <protection/>
    </xf>
    <xf numFmtId="0" fontId="4" fillId="36" borderId="10" xfId="0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3" fillId="35" borderId="10" xfId="0" applyFont="1" applyFill="1" applyBorder="1" applyAlignment="1" applyProtection="1">
      <alignment horizontal="left"/>
      <protection/>
    </xf>
    <xf numFmtId="0" fontId="3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3" fillId="34" borderId="11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54" fillId="37" borderId="15" xfId="0" applyFont="1" applyFill="1" applyBorder="1" applyAlignment="1">
      <alignment horizontal="left"/>
    </xf>
    <xf numFmtId="0" fontId="54" fillId="37" borderId="10" xfId="0" applyFont="1" applyFill="1" applyBorder="1" applyAlignment="1">
      <alignment horizontal="left"/>
    </xf>
    <xf numFmtId="0" fontId="54" fillId="36" borderId="10" xfId="0" applyFont="1" applyFill="1" applyBorder="1" applyAlignment="1">
      <alignment horizontal="left"/>
    </xf>
    <xf numFmtId="1" fontId="6" fillId="33" borderId="12" xfId="0" applyNumberFormat="1" applyFont="1" applyFill="1" applyBorder="1" applyAlignment="1" applyProtection="1">
      <alignment horizontal="center"/>
      <protection/>
    </xf>
    <xf numFmtId="0" fontId="54" fillId="37" borderId="10" xfId="0" applyFont="1" applyFill="1" applyBorder="1" applyAlignment="1">
      <alignment horizontal="center"/>
    </xf>
    <xf numFmtId="0" fontId="54" fillId="37" borderId="16" xfId="0" applyFont="1" applyFill="1" applyBorder="1" applyAlignment="1">
      <alignment horizontal="right"/>
    </xf>
    <xf numFmtId="0" fontId="51" fillId="0" borderId="0" xfId="0" applyFont="1" applyAlignment="1">
      <alignment/>
    </xf>
    <xf numFmtId="0" fontId="55" fillId="37" borderId="16" xfId="0" applyFont="1" applyFill="1" applyBorder="1" applyAlignment="1">
      <alignment horizontal="right"/>
    </xf>
    <xf numFmtId="0" fontId="56" fillId="37" borderId="17" xfId="0" applyFont="1" applyFill="1" applyBorder="1" applyAlignment="1">
      <alignment horizontal="right" vertical="top"/>
    </xf>
    <xf numFmtId="1" fontId="3" fillId="0" borderId="0" xfId="0" applyNumberFormat="1" applyFont="1" applyBorder="1" applyAlignment="1">
      <alignment/>
    </xf>
    <xf numFmtId="1" fontId="5" fillId="35" borderId="0" xfId="0" applyNumberFormat="1" applyFont="1" applyFill="1" applyBorder="1" applyAlignment="1">
      <alignment/>
    </xf>
    <xf numFmtId="1" fontId="6" fillId="35" borderId="0" xfId="0" applyNumberFormat="1" applyFont="1" applyFill="1" applyBorder="1" applyAlignment="1" applyProtection="1">
      <alignment/>
      <protection/>
    </xf>
    <xf numFmtId="1" fontId="0" fillId="35" borderId="0" xfId="0" applyNumberFormat="1" applyFill="1" applyAlignment="1">
      <alignment/>
    </xf>
    <xf numFmtId="0" fontId="6" fillId="35" borderId="0" xfId="0" applyFont="1" applyFill="1" applyBorder="1" applyAlignment="1">
      <alignment/>
    </xf>
    <xf numFmtId="1" fontId="6" fillId="35" borderId="0" xfId="0" applyNumberFormat="1" applyFont="1" applyFill="1" applyBorder="1" applyAlignment="1">
      <alignment/>
    </xf>
    <xf numFmtId="0" fontId="6" fillId="35" borderId="0" xfId="0" applyFont="1" applyFill="1" applyBorder="1" applyAlignment="1" applyProtection="1">
      <alignment horizontal="fill"/>
      <protection/>
    </xf>
    <xf numFmtId="1" fontId="6" fillId="35" borderId="0" xfId="0" applyNumberFormat="1" applyFont="1" applyFill="1" applyBorder="1" applyAlignment="1" applyProtection="1">
      <alignment horizontal="fill"/>
      <protection/>
    </xf>
    <xf numFmtId="0" fontId="3" fillId="35" borderId="0" xfId="0" applyFont="1" applyFill="1" applyBorder="1" applyAlignment="1" applyProtection="1">
      <alignment horizontal="fill"/>
      <protection/>
    </xf>
    <xf numFmtId="0" fontId="0" fillId="35" borderId="0" xfId="0" applyFill="1" applyBorder="1" applyAlignment="1">
      <alignment/>
    </xf>
    <xf numFmtId="1" fontId="6" fillId="35" borderId="0" xfId="0" applyNumberFormat="1" applyFont="1" applyFill="1" applyBorder="1" applyAlignment="1" quotePrefix="1">
      <alignment horizontal="right"/>
    </xf>
    <xf numFmtId="0" fontId="0" fillId="0" borderId="0" xfId="0" applyBorder="1" applyAlignment="1">
      <alignment/>
    </xf>
    <xf numFmtId="1" fontId="0" fillId="35" borderId="0" xfId="0" applyNumberFormat="1" applyFill="1" applyBorder="1" applyAlignment="1">
      <alignment/>
    </xf>
    <xf numFmtId="1" fontId="5" fillId="35" borderId="13" xfId="0" applyNumberFormat="1" applyFont="1" applyFill="1" applyBorder="1" applyAlignment="1">
      <alignment/>
    </xf>
    <xf numFmtId="0" fontId="4" fillId="36" borderId="18" xfId="0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 applyProtection="1">
      <alignment horizontal="left"/>
      <protection/>
    </xf>
    <xf numFmtId="0" fontId="57" fillId="0" borderId="0" xfId="0" applyFont="1" applyAlignment="1">
      <alignment/>
    </xf>
    <xf numFmtId="0" fontId="2" fillId="36" borderId="15" xfId="0" applyFont="1" applyFill="1" applyBorder="1" applyAlignment="1" applyProtection="1">
      <alignment horizontal="center"/>
      <protection/>
    </xf>
    <xf numFmtId="0" fontId="4" fillId="36" borderId="15" xfId="0" applyFont="1" applyFill="1" applyBorder="1" applyAlignment="1">
      <alignment/>
    </xf>
    <xf numFmtId="0" fontId="3" fillId="36" borderId="11" xfId="0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36" borderId="18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6" fillId="35" borderId="13" xfId="0" applyFont="1" applyFill="1" applyBorder="1" applyAlignment="1">
      <alignment/>
    </xf>
    <xf numFmtId="0" fontId="56" fillId="37" borderId="19" xfId="0" applyFont="1" applyFill="1" applyBorder="1" applyAlignment="1">
      <alignment horizontal="right" vertical="top"/>
    </xf>
    <xf numFmtId="0" fontId="55" fillId="37" borderId="20" xfId="0" applyFont="1" applyFill="1" applyBorder="1" applyAlignment="1">
      <alignment horizontal="right"/>
    </xf>
    <xf numFmtId="0" fontId="57" fillId="35" borderId="0" xfId="0" applyFont="1" applyFill="1" applyAlignment="1">
      <alignment/>
    </xf>
    <xf numFmtId="0" fontId="51" fillId="35" borderId="0" xfId="0" applyFont="1" applyFill="1" applyAlignment="1">
      <alignment/>
    </xf>
    <xf numFmtId="1" fontId="4" fillId="35" borderId="21" xfId="0" applyNumberFormat="1" applyFont="1" applyFill="1" applyBorder="1" applyAlignment="1" applyProtection="1">
      <alignment horizontal="right"/>
      <protection/>
    </xf>
    <xf numFmtId="1" fontId="6" fillId="35" borderId="0" xfId="0" applyNumberFormat="1" applyFont="1" applyFill="1" applyBorder="1" applyAlignment="1" applyProtection="1" quotePrefix="1">
      <alignment/>
      <protection/>
    </xf>
    <xf numFmtId="1" fontId="6" fillId="35" borderId="0" xfId="0" applyNumberFormat="1" applyFont="1" applyFill="1" applyBorder="1" applyAlignment="1">
      <alignment/>
    </xf>
    <xf numFmtId="1" fontId="6" fillId="35" borderId="22" xfId="0" applyNumberFormat="1" applyFont="1" applyFill="1" applyBorder="1" applyAlignment="1" applyProtection="1" quotePrefix="1">
      <alignment/>
      <protection/>
    </xf>
    <xf numFmtId="1" fontId="6" fillId="35" borderId="22" xfId="0" applyNumberFormat="1" applyFont="1" applyFill="1" applyBorder="1" applyAlignment="1" applyProtection="1">
      <alignment/>
      <protection/>
    </xf>
    <xf numFmtId="0" fontId="53" fillId="34" borderId="11" xfId="0" applyFont="1" applyFill="1" applyBorder="1" applyAlignment="1">
      <alignment horizontal="justify"/>
    </xf>
    <xf numFmtId="0" fontId="3" fillId="35" borderId="0" xfId="0" applyFont="1" applyFill="1" applyBorder="1" applyAlignment="1" applyProtection="1">
      <alignment horizontal="left"/>
      <protection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7" borderId="0" xfId="0" applyFont="1" applyFill="1" applyAlignment="1">
      <alignment/>
    </xf>
    <xf numFmtId="0" fontId="0" fillId="19" borderId="0" xfId="0" applyFill="1" applyAlignment="1">
      <alignment/>
    </xf>
    <xf numFmtId="0" fontId="0" fillId="1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 horizontal="center"/>
    </xf>
    <xf numFmtId="0" fontId="58" fillId="0" borderId="0" xfId="0" applyFont="1" applyAlignment="1">
      <alignment/>
    </xf>
    <xf numFmtId="0" fontId="0" fillId="35" borderId="0" xfId="0" applyFont="1" applyFill="1" applyAlignment="1">
      <alignment/>
    </xf>
    <xf numFmtId="49" fontId="2" fillId="35" borderId="23" xfId="0" applyNumberFormat="1" applyFont="1" applyFill="1" applyBorder="1" applyAlignment="1" applyProtection="1">
      <alignment/>
      <protection/>
    </xf>
    <xf numFmtId="49" fontId="2" fillId="35" borderId="24" xfId="0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0" fontId="2" fillId="35" borderId="13" xfId="0" applyFont="1" applyFill="1" applyBorder="1" applyAlignment="1" applyProtection="1">
      <alignment/>
      <protection/>
    </xf>
    <xf numFmtId="0" fontId="51" fillId="36" borderId="25" xfId="0" applyFont="1" applyFill="1" applyBorder="1" applyAlignment="1">
      <alignment horizontal="center" wrapText="1"/>
    </xf>
    <xf numFmtId="0" fontId="51" fillId="36" borderId="18" xfId="0" applyFont="1" applyFill="1" applyBorder="1" applyAlignment="1">
      <alignment vertical="center" wrapText="1"/>
    </xf>
    <xf numFmtId="0" fontId="51" fillId="36" borderId="26" xfId="0" applyFont="1" applyFill="1" applyBorder="1" applyAlignment="1">
      <alignment wrapText="1"/>
    </xf>
    <xf numFmtId="0" fontId="51" fillId="36" borderId="18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wrapText="1"/>
    </xf>
    <xf numFmtId="0" fontId="51" fillId="36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7" borderId="23" xfId="0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19" borderId="23" xfId="0" applyFill="1" applyBorder="1" applyAlignment="1">
      <alignment horizontal="center" wrapText="1"/>
    </xf>
    <xf numFmtId="0" fontId="0" fillId="16" borderId="23" xfId="0" applyFill="1" applyBorder="1" applyAlignment="1">
      <alignment horizontal="center" wrapText="1"/>
    </xf>
    <xf numFmtId="0" fontId="0" fillId="39" borderId="23" xfId="0" applyFill="1" applyBorder="1" applyAlignment="1">
      <alignment horizontal="center" wrapText="1"/>
    </xf>
    <xf numFmtId="0" fontId="0" fillId="38" borderId="23" xfId="0" applyFill="1" applyBorder="1" applyAlignment="1">
      <alignment horizontal="center" wrapText="1"/>
    </xf>
    <xf numFmtId="0" fontId="58" fillId="0" borderId="23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40" borderId="0" xfId="0" applyFill="1" applyBorder="1" applyAlignment="1">
      <alignment horizontal="center"/>
    </xf>
    <xf numFmtId="0" fontId="0" fillId="7" borderId="0" xfId="0" applyFont="1" applyFill="1" applyBorder="1" applyAlignment="1">
      <alignment/>
    </xf>
    <xf numFmtId="0" fontId="51" fillId="0" borderId="10" xfId="0" applyFont="1" applyBorder="1" applyAlignment="1">
      <alignment horizontal="center"/>
    </xf>
    <xf numFmtId="0" fontId="51" fillId="7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16" borderId="0" xfId="0" applyFont="1" applyFill="1" applyBorder="1" applyAlignment="1">
      <alignment horizontal="center"/>
    </xf>
    <xf numFmtId="0" fontId="51" fillId="39" borderId="0" xfId="0" applyFont="1" applyFill="1" applyBorder="1" applyAlignment="1">
      <alignment horizontal="center"/>
    </xf>
    <xf numFmtId="0" fontId="51" fillId="0" borderId="13" xfId="0" applyFont="1" applyBorder="1" applyAlignment="1">
      <alignment/>
    </xf>
    <xf numFmtId="0" fontId="0" fillId="7" borderId="12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6" borderId="12" xfId="0" applyFill="1" applyBorder="1" applyAlignment="1">
      <alignment/>
    </xf>
    <xf numFmtId="0" fontId="0" fillId="39" borderId="12" xfId="0" applyFill="1" applyBorder="1" applyAlignment="1">
      <alignment horizontal="center"/>
    </xf>
    <xf numFmtId="0" fontId="0" fillId="38" borderId="12" xfId="0" applyFill="1" applyBorder="1" applyAlignment="1">
      <alignment/>
    </xf>
    <xf numFmtId="0" fontId="58" fillId="0" borderId="12" xfId="0" applyFont="1" applyBorder="1" applyAlignment="1">
      <alignment/>
    </xf>
    <xf numFmtId="49" fontId="2" fillId="36" borderId="21" xfId="0" applyNumberFormat="1" applyFont="1" applyFill="1" applyBorder="1" applyAlignment="1" applyProtection="1">
      <alignment horizontal="center" wrapText="1"/>
      <protection/>
    </xf>
    <xf numFmtId="49" fontId="2" fillId="36" borderId="28" xfId="0" applyNumberFormat="1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left"/>
      <protection/>
    </xf>
    <xf numFmtId="1" fontId="6" fillId="34" borderId="0" xfId="0" applyNumberFormat="1" applyFont="1" applyFill="1" applyBorder="1" applyAlignment="1">
      <alignment/>
    </xf>
    <xf numFmtId="1" fontId="5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1" fontId="5" fillId="34" borderId="13" xfId="0" applyNumberFormat="1" applyFont="1" applyFill="1" applyBorder="1" applyAlignment="1">
      <alignment/>
    </xf>
    <xf numFmtId="0" fontId="54" fillId="34" borderId="10" xfId="0" applyFont="1" applyFill="1" applyBorder="1" applyAlignment="1">
      <alignment horizontal="left"/>
    </xf>
    <xf numFmtId="0" fontId="54" fillId="34" borderId="0" xfId="0" applyFont="1" applyFill="1" applyBorder="1" applyAlignment="1">
      <alignment horizontal="left"/>
    </xf>
    <xf numFmtId="0" fontId="54" fillId="34" borderId="13" xfId="0" applyFont="1" applyFill="1" applyBorder="1" applyAlignment="1">
      <alignment horizontal="left"/>
    </xf>
    <xf numFmtId="0" fontId="4" fillId="36" borderId="0" xfId="0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2" fillId="36" borderId="13" xfId="0" applyFont="1" applyFill="1" applyBorder="1" applyAlignment="1" applyProtection="1">
      <alignment horizontal="center"/>
      <protection/>
    </xf>
    <xf numFmtId="0" fontId="54" fillId="37" borderId="20" xfId="0" applyFont="1" applyFill="1" applyBorder="1" applyAlignment="1">
      <alignment horizontal="right"/>
    </xf>
    <xf numFmtId="0" fontId="54" fillId="36" borderId="16" xfId="0" applyFont="1" applyFill="1" applyBorder="1" applyAlignment="1">
      <alignment horizontal="right"/>
    </xf>
    <xf numFmtId="0" fontId="55" fillId="37" borderId="29" xfId="0" applyFont="1" applyFill="1" applyBorder="1" applyAlignment="1">
      <alignment horizontal="center"/>
    </xf>
    <xf numFmtId="0" fontId="55" fillId="37" borderId="13" xfId="0" applyFont="1" applyFill="1" applyBorder="1" applyAlignment="1">
      <alignment horizontal="center"/>
    </xf>
    <xf numFmtId="0" fontId="55" fillId="37" borderId="13" xfId="0" applyFont="1" applyFill="1" applyBorder="1" applyAlignment="1">
      <alignment horizontal="center" vertical="top" wrapText="1"/>
    </xf>
    <xf numFmtId="0" fontId="56" fillId="37" borderId="30" xfId="0" applyFont="1" applyFill="1" applyBorder="1" applyAlignment="1">
      <alignment horizontal="center" vertical="top"/>
    </xf>
    <xf numFmtId="0" fontId="54" fillId="36" borderId="15" xfId="0" applyFont="1" applyFill="1" applyBorder="1" applyAlignment="1">
      <alignment horizontal="left"/>
    </xf>
    <xf numFmtId="0" fontId="2" fillId="36" borderId="10" xfId="0" applyFont="1" applyFill="1" applyBorder="1" applyAlignment="1" applyProtection="1">
      <alignment/>
      <protection/>
    </xf>
    <xf numFmtId="0" fontId="2" fillId="36" borderId="0" xfId="0" applyFont="1" applyFill="1" applyBorder="1" applyAlignment="1">
      <alignment/>
    </xf>
    <xf numFmtId="0" fontId="4" fillId="36" borderId="10" xfId="0" applyFont="1" applyFill="1" applyBorder="1" applyAlignment="1" applyProtection="1">
      <alignment/>
      <protection/>
    </xf>
    <xf numFmtId="0" fontId="4" fillId="36" borderId="0" xfId="0" applyFont="1" applyFill="1" applyBorder="1" applyAlignment="1">
      <alignment/>
    </xf>
    <xf numFmtId="0" fontId="4" fillId="36" borderId="12" xfId="0" applyFont="1" applyFill="1" applyBorder="1" applyAlignment="1" applyProtection="1">
      <alignment/>
      <protection/>
    </xf>
    <xf numFmtId="49" fontId="2" fillId="36" borderId="27" xfId="0" applyNumberFormat="1" applyFont="1" applyFill="1" applyBorder="1" applyAlignment="1" applyProtection="1">
      <alignment/>
      <protection/>
    </xf>
    <xf numFmtId="49" fontId="2" fillId="36" borderId="23" xfId="0" applyNumberFormat="1" applyFont="1" applyFill="1" applyBorder="1" applyAlignment="1" applyProtection="1">
      <alignment/>
      <protection/>
    </xf>
    <xf numFmtId="49" fontId="2" fillId="36" borderId="24" xfId="0" applyNumberFormat="1" applyFont="1" applyFill="1" applyBorder="1" applyAlignment="1" applyProtection="1">
      <alignment/>
      <protection/>
    </xf>
    <xf numFmtId="0" fontId="3" fillId="36" borderId="13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36" borderId="13" xfId="0" applyFont="1" applyFill="1" applyBorder="1" applyAlignment="1" applyProtection="1">
      <alignment horizontal="center"/>
      <protection/>
    </xf>
    <xf numFmtId="0" fontId="57" fillId="0" borderId="0" xfId="0" applyFont="1" applyBorder="1" applyAlignment="1">
      <alignment/>
    </xf>
    <xf numFmtId="0" fontId="57" fillId="0" borderId="13" xfId="0" applyFont="1" applyBorder="1" applyAlignment="1">
      <alignment/>
    </xf>
    <xf numFmtId="49" fontId="2" fillId="36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36" borderId="25" xfId="0" applyFont="1" applyFill="1" applyBorder="1" applyAlignment="1">
      <alignment horizontal="right"/>
    </xf>
    <xf numFmtId="0" fontId="0" fillId="36" borderId="25" xfId="0" applyFill="1" applyBorder="1" applyAlignment="1">
      <alignment horizontal="right"/>
    </xf>
    <xf numFmtId="0" fontId="0" fillId="36" borderId="26" xfId="0" applyFill="1" applyBorder="1" applyAlignment="1">
      <alignment horizontal="right"/>
    </xf>
    <xf numFmtId="0" fontId="0" fillId="34" borderId="31" xfId="0" applyFont="1" applyFill="1" applyBorder="1" applyAlignment="1">
      <alignment horizontal="right"/>
    </xf>
    <xf numFmtId="0" fontId="0" fillId="34" borderId="31" xfId="0" applyFill="1" applyBorder="1" applyAlignment="1">
      <alignment horizontal="right"/>
    </xf>
    <xf numFmtId="0" fontId="0" fillId="34" borderId="13" xfId="0" applyFill="1" applyBorder="1" applyAlignment="1">
      <alignment horizontal="right"/>
    </xf>
    <xf numFmtId="0" fontId="0" fillId="33" borderId="31" xfId="0" applyFont="1" applyFill="1" applyBorder="1" applyAlignment="1">
      <alignment horizontal="right"/>
    </xf>
    <xf numFmtId="0" fontId="0" fillId="33" borderId="31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2" fillId="36" borderId="10" xfId="0" applyFont="1" applyFill="1" applyBorder="1" applyAlignment="1" applyProtection="1">
      <alignment horizontal="center"/>
      <protection/>
    </xf>
    <xf numFmtId="0" fontId="0" fillId="0" borderId="25" xfId="0" applyBorder="1" applyAlignment="1">
      <alignment horizontal="center"/>
    </xf>
    <xf numFmtId="0" fontId="0" fillId="7" borderId="25" xfId="0" applyFont="1" applyFill="1" applyBorder="1" applyAlignment="1">
      <alignment horizontal="center"/>
    </xf>
    <xf numFmtId="0" fontId="0" fillId="19" borderId="25" xfId="0" applyFill="1" applyBorder="1" applyAlignment="1">
      <alignment horizontal="center"/>
    </xf>
    <xf numFmtId="0" fontId="0" fillId="16" borderId="25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0" fillId="34" borderId="32" xfId="0" applyFont="1" applyFill="1" applyBorder="1" applyAlignment="1">
      <alignment horizontal="right"/>
    </xf>
    <xf numFmtId="0" fontId="0" fillId="34" borderId="32" xfId="0" applyFill="1" applyBorder="1" applyAlignment="1">
      <alignment horizontal="right"/>
    </xf>
    <xf numFmtId="0" fontId="0" fillId="34" borderId="30" xfId="0" applyFill="1" applyBorder="1" applyAlignment="1">
      <alignment horizontal="right"/>
    </xf>
    <xf numFmtId="0" fontId="56" fillId="37" borderId="27" xfId="0" applyFont="1" applyFill="1" applyBorder="1" applyAlignment="1">
      <alignment horizontal="center"/>
    </xf>
    <xf numFmtId="0" fontId="56" fillId="37" borderId="23" xfId="0" applyFont="1" applyFill="1" applyBorder="1" applyAlignment="1">
      <alignment horizontal="center"/>
    </xf>
    <xf numFmtId="0" fontId="56" fillId="37" borderId="24" xfId="0" applyFont="1" applyFill="1" applyBorder="1" applyAlignment="1">
      <alignment horizontal="center"/>
    </xf>
    <xf numFmtId="0" fontId="56" fillId="37" borderId="15" xfId="0" applyFont="1" applyFill="1" applyBorder="1" applyAlignment="1">
      <alignment horizontal="center"/>
    </xf>
    <xf numFmtId="0" fontId="56" fillId="37" borderId="22" xfId="0" applyFont="1" applyFill="1" applyBorder="1" applyAlignment="1">
      <alignment horizontal="center"/>
    </xf>
    <xf numFmtId="0" fontId="56" fillId="37" borderId="3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left"/>
    </xf>
    <xf numFmtId="0" fontId="54" fillId="34" borderId="0" xfId="0" applyFont="1" applyFill="1" applyBorder="1" applyAlignment="1">
      <alignment horizontal="left"/>
    </xf>
    <xf numFmtId="0" fontId="54" fillId="34" borderId="13" xfId="0" applyFont="1" applyFill="1" applyBorder="1" applyAlignment="1">
      <alignment horizontal="left"/>
    </xf>
    <xf numFmtId="0" fontId="54" fillId="37" borderId="33" xfId="0" applyFont="1" applyFill="1" applyBorder="1" applyAlignment="1">
      <alignment horizontal="center" wrapText="1"/>
    </xf>
    <xf numFmtId="0" fontId="54" fillId="37" borderId="34" xfId="0" applyFont="1" applyFill="1" applyBorder="1" applyAlignment="1">
      <alignment horizontal="center" wrapText="1"/>
    </xf>
    <xf numFmtId="0" fontId="54" fillId="37" borderId="17" xfId="0" applyFont="1" applyFill="1" applyBorder="1" applyAlignment="1">
      <alignment horizontal="center" wrapText="1"/>
    </xf>
    <xf numFmtId="0" fontId="54" fillId="37" borderId="19" xfId="0" applyFont="1" applyFill="1" applyBorder="1" applyAlignment="1">
      <alignment horizontal="center" wrapText="1"/>
    </xf>
    <xf numFmtId="0" fontId="59" fillId="34" borderId="10" xfId="0" applyFont="1" applyFill="1" applyBorder="1" applyAlignment="1">
      <alignment horizontal="left" wrapText="1"/>
    </xf>
    <xf numFmtId="0" fontId="59" fillId="34" borderId="0" xfId="0" applyFont="1" applyFill="1" applyBorder="1" applyAlignment="1">
      <alignment horizontal="left" wrapText="1"/>
    </xf>
    <xf numFmtId="0" fontId="59" fillId="34" borderId="13" xfId="0" applyFont="1" applyFill="1" applyBorder="1" applyAlignment="1">
      <alignment horizontal="left" wrapText="1"/>
    </xf>
    <xf numFmtId="0" fontId="55" fillId="37" borderId="33" xfId="0" applyFont="1" applyFill="1" applyBorder="1" applyAlignment="1">
      <alignment horizontal="center"/>
    </xf>
    <xf numFmtId="0" fontId="55" fillId="37" borderId="34" xfId="0" applyFont="1" applyFill="1" applyBorder="1" applyAlignment="1">
      <alignment horizontal="center"/>
    </xf>
    <xf numFmtId="0" fontId="55" fillId="37" borderId="17" xfId="0" applyFont="1" applyFill="1" applyBorder="1" applyAlignment="1">
      <alignment horizontal="center"/>
    </xf>
    <xf numFmtId="0" fontId="55" fillId="37" borderId="19" xfId="0" applyFont="1" applyFill="1" applyBorder="1" applyAlignment="1">
      <alignment horizontal="center"/>
    </xf>
    <xf numFmtId="0" fontId="54" fillId="37" borderId="18" xfId="0" applyFont="1" applyFill="1" applyBorder="1" applyAlignment="1">
      <alignment horizontal="center"/>
    </xf>
    <xf numFmtId="0" fontId="54" fillId="37" borderId="21" xfId="0" applyFont="1" applyFill="1" applyBorder="1" applyAlignment="1">
      <alignment horizontal="center"/>
    </xf>
    <xf numFmtId="0" fontId="54" fillId="37" borderId="21" xfId="0" applyFont="1" applyFill="1" applyBorder="1" applyAlignment="1">
      <alignment horizontal="right"/>
    </xf>
    <xf numFmtId="0" fontId="54" fillId="37" borderId="35" xfId="0" applyFont="1" applyFill="1" applyBorder="1" applyAlignment="1">
      <alignment horizontal="right"/>
    </xf>
    <xf numFmtId="0" fontId="54" fillId="37" borderId="29" xfId="0" applyFont="1" applyFill="1" applyBorder="1" applyAlignment="1">
      <alignment horizontal="right"/>
    </xf>
    <xf numFmtId="0" fontId="55" fillId="37" borderId="36" xfId="0" applyFont="1" applyFill="1" applyBorder="1" applyAlignment="1">
      <alignment horizontal="center" vertical="center"/>
    </xf>
    <xf numFmtId="0" fontId="55" fillId="37" borderId="31" xfId="0" applyFont="1" applyFill="1" applyBorder="1" applyAlignment="1">
      <alignment horizontal="center" vertical="center"/>
    </xf>
    <xf numFmtId="0" fontId="55" fillId="37" borderId="32" xfId="0" applyFont="1" applyFill="1" applyBorder="1" applyAlignment="1">
      <alignment horizontal="center" vertical="center"/>
    </xf>
    <xf numFmtId="1" fontId="4" fillId="36" borderId="37" xfId="0" applyNumberFormat="1" applyFont="1" applyFill="1" applyBorder="1" applyAlignment="1" applyProtection="1">
      <alignment horizontal="center"/>
      <protection/>
    </xf>
    <xf numFmtId="0" fontId="54" fillId="34" borderId="10" xfId="0" applyFont="1" applyFill="1" applyBorder="1" applyAlignment="1">
      <alignment horizontal="left" wrapText="1"/>
    </xf>
    <xf numFmtId="0" fontId="54" fillId="34" borderId="0" xfId="0" applyFont="1" applyFill="1" applyBorder="1" applyAlignment="1">
      <alignment horizontal="left" wrapText="1"/>
    </xf>
    <xf numFmtId="0" fontId="54" fillId="34" borderId="13" xfId="0" applyFont="1" applyFill="1" applyBorder="1" applyAlignment="1">
      <alignment horizontal="left" wrapText="1"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4" xfId="0" applyFont="1" applyFill="1" applyBorder="1" applyAlignment="1" applyProtection="1">
      <alignment horizontal="left" wrapText="1"/>
      <protection/>
    </xf>
    <xf numFmtId="0" fontId="60" fillId="36" borderId="27" xfId="0" applyFont="1" applyFill="1" applyBorder="1" applyAlignment="1">
      <alignment horizontal="center"/>
    </xf>
    <xf numFmtId="0" fontId="60" fillId="36" borderId="23" xfId="0" applyFont="1" applyFill="1" applyBorder="1" applyAlignment="1">
      <alignment horizontal="center"/>
    </xf>
    <xf numFmtId="0" fontId="60" fillId="36" borderId="24" xfId="0" applyFont="1" applyFill="1" applyBorder="1" applyAlignment="1">
      <alignment horizontal="center"/>
    </xf>
    <xf numFmtId="1" fontId="4" fillId="36" borderId="28" xfId="0" applyNumberFormat="1" applyFont="1" applyFill="1" applyBorder="1" applyAlignment="1" applyProtection="1">
      <alignment horizontal="center"/>
      <protection/>
    </xf>
    <xf numFmtId="49" fontId="2" fillId="36" borderId="27" xfId="0" applyNumberFormat="1" applyFont="1" applyFill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9" fontId="2" fillId="36" borderId="23" xfId="0" applyNumberFormat="1" applyFont="1" applyFill="1" applyBorder="1" applyAlignment="1">
      <alignment horizontal="center"/>
    </xf>
    <xf numFmtId="49" fontId="2" fillId="36" borderId="24" xfId="0" applyNumberFormat="1" applyFont="1" applyFill="1" applyBorder="1" applyAlignment="1">
      <alignment horizontal="center"/>
    </xf>
    <xf numFmtId="49" fontId="2" fillId="36" borderId="22" xfId="0" applyNumberFormat="1" applyFont="1" applyFill="1" applyBorder="1" applyAlignment="1">
      <alignment horizontal="center"/>
    </xf>
    <xf numFmtId="49" fontId="2" fillId="36" borderId="23" xfId="0" applyNumberFormat="1" applyFont="1" applyFill="1" applyBorder="1" applyAlignment="1" applyProtection="1">
      <alignment horizontal="center"/>
      <protection/>
    </xf>
    <xf numFmtId="49" fontId="2" fillId="36" borderId="38" xfId="0" applyNumberFormat="1" applyFont="1" applyFill="1" applyBorder="1" applyAlignment="1" applyProtection="1">
      <alignment horizontal="center"/>
      <protection/>
    </xf>
    <xf numFmtId="49" fontId="2" fillId="36" borderId="39" xfId="0" applyNumberFormat="1" applyFont="1" applyFill="1" applyBorder="1" applyAlignment="1" applyProtection="1">
      <alignment horizontal="center"/>
      <protection/>
    </xf>
    <xf numFmtId="49" fontId="2" fillId="36" borderId="37" xfId="0" applyNumberFormat="1" applyFont="1" applyFill="1" applyBorder="1" applyAlignment="1" applyProtection="1">
      <alignment horizontal="center"/>
      <protection/>
    </xf>
    <xf numFmtId="49" fontId="2" fillId="36" borderId="21" xfId="0" applyNumberFormat="1" applyFont="1" applyFill="1" applyBorder="1" applyAlignment="1" applyProtection="1">
      <alignment horizontal="center"/>
      <protection/>
    </xf>
    <xf numFmtId="49" fontId="2" fillId="36" borderId="28" xfId="0" applyNumberFormat="1" applyFont="1" applyFill="1" applyBorder="1" applyAlignment="1" applyProtection="1">
      <alignment horizontal="center"/>
      <protection/>
    </xf>
    <xf numFmtId="49" fontId="2" fillId="36" borderId="40" xfId="0" applyNumberFormat="1" applyFont="1" applyFill="1" applyBorder="1" applyAlignment="1" applyProtection="1">
      <alignment horizontal="center"/>
      <protection/>
    </xf>
    <xf numFmtId="49" fontId="2" fillId="36" borderId="41" xfId="0" applyNumberFormat="1" applyFont="1" applyFill="1" applyBorder="1" applyAlignment="1" applyProtection="1">
      <alignment horizontal="center"/>
      <protection/>
    </xf>
    <xf numFmtId="49" fontId="2" fillId="36" borderId="42" xfId="0" applyNumberFormat="1" applyFont="1" applyFill="1" applyBorder="1" applyAlignment="1" applyProtection="1">
      <alignment horizontal="center"/>
      <protection/>
    </xf>
    <xf numFmtId="49" fontId="2" fillId="36" borderId="41" xfId="0" applyNumberFormat="1" applyFont="1" applyFill="1" applyBorder="1" applyAlignment="1">
      <alignment horizontal="center"/>
    </xf>
    <xf numFmtId="49" fontId="2" fillId="36" borderId="33" xfId="0" applyNumberFormat="1" applyFont="1" applyFill="1" applyBorder="1" applyAlignment="1" applyProtection="1">
      <alignment horizontal="center"/>
      <protection/>
    </xf>
    <xf numFmtId="49" fontId="2" fillId="36" borderId="35" xfId="0" applyNumberFormat="1" applyFont="1" applyFill="1" applyBorder="1" applyAlignment="1" applyProtection="1">
      <alignment horizontal="center"/>
      <protection/>
    </xf>
    <xf numFmtId="49" fontId="2" fillId="36" borderId="34" xfId="0" applyNumberFormat="1" applyFont="1" applyFill="1" applyBorder="1" applyAlignment="1" applyProtection="1">
      <alignment horizontal="center"/>
      <protection/>
    </xf>
    <xf numFmtId="1" fontId="4" fillId="36" borderId="26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4" fillId="36" borderId="37" xfId="0" applyFont="1" applyFill="1" applyBorder="1" applyAlignment="1" applyProtection="1">
      <alignment horizontal="center"/>
      <protection/>
    </xf>
    <xf numFmtId="0" fontId="4" fillId="36" borderId="28" xfId="0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2" fillId="36" borderId="13" xfId="0" applyFont="1" applyFill="1" applyBorder="1" applyAlignment="1" applyProtection="1">
      <alignment horizontal="center"/>
      <protection/>
    </xf>
    <xf numFmtId="49" fontId="2" fillId="36" borderId="24" xfId="0" applyNumberFormat="1" applyFont="1" applyFill="1" applyBorder="1" applyAlignment="1" applyProtection="1">
      <alignment horizontal="center"/>
      <protection/>
    </xf>
    <xf numFmtId="0" fontId="55" fillId="36" borderId="22" xfId="0" applyFont="1" applyFill="1" applyBorder="1" applyAlignment="1">
      <alignment horizontal="right"/>
    </xf>
    <xf numFmtId="0" fontId="55" fillId="36" borderId="30" xfId="0" applyFont="1" applyFill="1" applyBorder="1" applyAlignment="1">
      <alignment horizontal="right"/>
    </xf>
    <xf numFmtId="49" fontId="2" fillId="36" borderId="26" xfId="0" applyNumberFormat="1" applyFont="1" applyFill="1" applyBorder="1" applyAlignment="1" applyProtection="1">
      <alignment horizontal="center"/>
      <protection/>
    </xf>
    <xf numFmtId="1" fontId="4" fillId="36" borderId="25" xfId="0" applyNumberFormat="1" applyFont="1" applyFill="1" applyBorder="1" applyAlignment="1" applyProtection="1">
      <alignment horizontal="center"/>
      <protection/>
    </xf>
    <xf numFmtId="0" fontId="51" fillId="34" borderId="27" xfId="0" applyFont="1" applyFill="1" applyBorder="1" applyAlignment="1">
      <alignment horizontal="left"/>
    </xf>
    <xf numFmtId="0" fontId="51" fillId="34" borderId="0" xfId="0" applyFont="1" applyFill="1" applyBorder="1" applyAlignment="1">
      <alignment horizontal="left"/>
    </xf>
    <xf numFmtId="0" fontId="51" fillId="34" borderId="13" xfId="0" applyFont="1" applyFill="1" applyBorder="1" applyAlignment="1">
      <alignment horizontal="left"/>
    </xf>
    <xf numFmtId="0" fontId="54" fillId="37" borderId="18" xfId="0" applyFont="1" applyFill="1" applyBorder="1" applyAlignment="1">
      <alignment horizontal="right"/>
    </xf>
    <xf numFmtId="0" fontId="54" fillId="37" borderId="37" xfId="0" applyFont="1" applyFill="1" applyBorder="1" applyAlignment="1">
      <alignment horizontal="right"/>
    </xf>
    <xf numFmtId="0" fontId="54" fillId="37" borderId="28" xfId="0" applyFont="1" applyFill="1" applyBorder="1" applyAlignment="1">
      <alignment horizontal="right"/>
    </xf>
    <xf numFmtId="0" fontId="55" fillId="37" borderId="37" xfId="0" applyFont="1" applyFill="1" applyBorder="1" applyAlignment="1">
      <alignment horizontal="right"/>
    </xf>
    <xf numFmtId="0" fontId="55" fillId="37" borderId="28" xfId="0" applyFont="1" applyFill="1" applyBorder="1" applyAlignment="1">
      <alignment horizontal="right"/>
    </xf>
    <xf numFmtId="0" fontId="55" fillId="37" borderId="32" xfId="0" applyFont="1" applyFill="1" applyBorder="1" applyAlignment="1">
      <alignment horizontal="right"/>
    </xf>
    <xf numFmtId="0" fontId="55" fillId="37" borderId="30" xfId="0" applyFont="1" applyFill="1" applyBorder="1" applyAlignment="1">
      <alignment horizontal="right"/>
    </xf>
    <xf numFmtId="0" fontId="59" fillId="33" borderId="16" xfId="0" applyFont="1" applyFill="1" applyBorder="1" applyAlignment="1">
      <alignment horizontal="right"/>
    </xf>
    <xf numFmtId="0" fontId="59" fillId="33" borderId="20" xfId="0" applyFont="1" applyFill="1" applyBorder="1" applyAlignment="1">
      <alignment horizontal="right"/>
    </xf>
    <xf numFmtId="0" fontId="54" fillId="33" borderId="16" xfId="0" applyFont="1" applyFill="1" applyBorder="1" applyAlignment="1">
      <alignment horizontal="right"/>
    </xf>
    <xf numFmtId="0" fontId="54" fillId="33" borderId="20" xfId="0" applyFont="1" applyFill="1" applyBorder="1" applyAlignment="1">
      <alignment horizontal="right"/>
    </xf>
    <xf numFmtId="0" fontId="59" fillId="33" borderId="31" xfId="0" applyFont="1" applyFill="1" applyBorder="1" applyAlignment="1">
      <alignment horizontal="right"/>
    </xf>
    <xf numFmtId="0" fontId="54" fillId="33" borderId="13" xfId="0" applyFont="1" applyFill="1" applyBorder="1" applyAlignment="1">
      <alignment horizontal="right"/>
    </xf>
    <xf numFmtId="0" fontId="59" fillId="34" borderId="16" xfId="0" applyFont="1" applyFill="1" applyBorder="1" applyAlignment="1">
      <alignment horizontal="right"/>
    </xf>
    <xf numFmtId="0" fontId="59" fillId="34" borderId="20" xfId="0" applyFont="1" applyFill="1" applyBorder="1" applyAlignment="1">
      <alignment horizontal="right"/>
    </xf>
    <xf numFmtId="0" fontId="54" fillId="34" borderId="16" xfId="0" applyFont="1" applyFill="1" applyBorder="1" applyAlignment="1">
      <alignment horizontal="right"/>
    </xf>
    <xf numFmtId="0" fontId="54" fillId="34" borderId="20" xfId="0" applyFont="1" applyFill="1" applyBorder="1" applyAlignment="1">
      <alignment horizontal="right"/>
    </xf>
    <xf numFmtId="0" fontId="59" fillId="34" borderId="31" xfId="0" applyFont="1" applyFill="1" applyBorder="1" applyAlignment="1">
      <alignment horizontal="right"/>
    </xf>
    <xf numFmtId="0" fontId="54" fillId="34" borderId="13" xfId="0" applyFont="1" applyFill="1" applyBorder="1" applyAlignment="1">
      <alignment horizontal="right"/>
    </xf>
    <xf numFmtId="0" fontId="54" fillId="33" borderId="0" xfId="0" applyFont="1" applyFill="1" applyBorder="1" applyAlignment="1">
      <alignment horizontal="right"/>
    </xf>
    <xf numFmtId="0" fontId="54" fillId="34" borderId="0" xfId="0" applyFont="1" applyFill="1" applyBorder="1" applyAlignment="1">
      <alignment horizontal="right"/>
    </xf>
    <xf numFmtId="0" fontId="59" fillId="34" borderId="20" xfId="0" applyFont="1" applyFill="1" applyBorder="1" applyAlignment="1" quotePrefix="1">
      <alignment horizontal="right"/>
    </xf>
    <xf numFmtId="0" fontId="54" fillId="34" borderId="0" xfId="0" applyFont="1" applyFill="1" applyBorder="1" applyAlignment="1" quotePrefix="1">
      <alignment horizontal="right"/>
    </xf>
    <xf numFmtId="0" fontId="59" fillId="33" borderId="17" xfId="0" applyFont="1" applyFill="1" applyBorder="1" applyAlignment="1">
      <alignment horizontal="right"/>
    </xf>
    <xf numFmtId="0" fontId="59" fillId="33" borderId="19" xfId="0" applyFont="1" applyFill="1" applyBorder="1" applyAlignment="1" quotePrefix="1">
      <alignment horizontal="right"/>
    </xf>
    <xf numFmtId="0" fontId="54" fillId="33" borderId="17" xfId="0" applyFont="1" applyFill="1" applyBorder="1" applyAlignment="1">
      <alignment horizontal="right"/>
    </xf>
    <xf numFmtId="0" fontId="54" fillId="33" borderId="22" xfId="0" applyFont="1" applyFill="1" applyBorder="1" applyAlignment="1" quotePrefix="1">
      <alignment horizontal="right"/>
    </xf>
    <xf numFmtId="0" fontId="59" fillId="33" borderId="32" xfId="0" applyFont="1" applyFill="1" applyBorder="1" applyAlignment="1" quotePrefix="1">
      <alignment horizontal="right"/>
    </xf>
    <xf numFmtId="0" fontId="54" fillId="33" borderId="30" xfId="0" applyFont="1" applyFill="1" applyBorder="1" applyAlignment="1" quotePrefix="1">
      <alignment horizontal="right"/>
    </xf>
    <xf numFmtId="0" fontId="4" fillId="36" borderId="10" xfId="0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 horizontal="center"/>
      <protection/>
    </xf>
    <xf numFmtId="0" fontId="4" fillId="36" borderId="13" xfId="0" applyFont="1" applyFill="1" applyBorder="1" applyAlignment="1" applyProtection="1">
      <alignment horizontal="center"/>
      <protection/>
    </xf>
    <xf numFmtId="49" fontId="2" fillId="36" borderId="10" xfId="0" applyNumberFormat="1" applyFont="1" applyFill="1" applyBorder="1" applyAlignment="1" applyProtection="1">
      <alignment horizontal="center"/>
      <protection/>
    </xf>
    <xf numFmtId="49" fontId="2" fillId="36" borderId="0" xfId="0" applyNumberFormat="1" applyFont="1" applyFill="1" applyBorder="1" applyAlignment="1" applyProtection="1">
      <alignment horizontal="center"/>
      <protection/>
    </xf>
    <xf numFmtId="49" fontId="2" fillId="36" borderId="13" xfId="0" applyNumberFormat="1" applyFont="1" applyFill="1" applyBorder="1" applyAlignment="1" applyProtection="1">
      <alignment horizontal="center"/>
      <protection/>
    </xf>
    <xf numFmtId="1" fontId="4" fillId="36" borderId="37" xfId="0" applyNumberFormat="1" applyFont="1" applyFill="1" applyBorder="1" applyAlignment="1" applyProtection="1">
      <alignment horizontal="right"/>
      <protection/>
    </xf>
    <xf numFmtId="1" fontId="4" fillId="36" borderId="21" xfId="0" applyNumberFormat="1" applyFont="1" applyFill="1" applyBorder="1" applyAlignment="1" applyProtection="1">
      <alignment horizontal="right"/>
      <protection/>
    </xf>
    <xf numFmtId="1" fontId="4" fillId="36" borderId="28" xfId="0" applyNumberFormat="1" applyFont="1" applyFill="1" applyBorder="1" applyAlignment="1" applyProtection="1">
      <alignment horizontal="right"/>
      <protection/>
    </xf>
    <xf numFmtId="1" fontId="4" fillId="36" borderId="17" xfId="0" applyNumberFormat="1" applyFont="1" applyFill="1" applyBorder="1" applyAlignment="1" applyProtection="1">
      <alignment horizontal="right"/>
      <protection/>
    </xf>
    <xf numFmtId="1" fontId="4" fillId="36" borderId="22" xfId="0" applyNumberFormat="1" applyFont="1" applyFill="1" applyBorder="1" applyAlignment="1" applyProtection="1">
      <alignment horizontal="right"/>
      <protection/>
    </xf>
    <xf numFmtId="1" fontId="4" fillId="36" borderId="19" xfId="0" applyNumberFormat="1" applyFont="1" applyFill="1" applyBorder="1" applyAlignment="1" applyProtection="1">
      <alignment horizontal="right"/>
      <protection/>
    </xf>
    <xf numFmtId="1" fontId="4" fillId="36" borderId="26" xfId="0" applyNumberFormat="1" applyFont="1" applyFill="1" applyBorder="1" applyAlignment="1" applyProtection="1">
      <alignment horizontal="right"/>
      <protection/>
    </xf>
    <xf numFmtId="1" fontId="4" fillId="36" borderId="18" xfId="0" applyNumberFormat="1" applyFont="1" applyFill="1" applyBorder="1" applyAlignment="1" applyProtection="1">
      <alignment horizontal="right"/>
      <protection/>
    </xf>
    <xf numFmtId="1" fontId="4" fillId="36" borderId="28" xfId="0" applyNumberFormat="1" applyFont="1" applyFill="1" applyBorder="1" applyAlignment="1" applyProtection="1">
      <alignment horizontal="right"/>
      <protection/>
    </xf>
    <xf numFmtId="1" fontId="4" fillId="36" borderId="37" xfId="0" applyNumberFormat="1" applyFont="1" applyFill="1" applyBorder="1" applyAlignment="1" applyProtection="1">
      <alignment horizontal="right"/>
      <protection/>
    </xf>
    <xf numFmtId="1" fontId="4" fillId="36" borderId="34" xfId="0" applyNumberFormat="1" applyFont="1" applyFill="1" applyBorder="1" applyAlignment="1" applyProtection="1">
      <alignment horizontal="right"/>
      <protection/>
    </xf>
    <xf numFmtId="49" fontId="4" fillId="36" borderId="16" xfId="0" applyNumberFormat="1" applyFont="1" applyFill="1" applyBorder="1" applyAlignment="1">
      <alignment horizontal="right"/>
    </xf>
    <xf numFmtId="49" fontId="4" fillId="36" borderId="0" xfId="0" applyNumberFormat="1" applyFont="1" applyFill="1" applyBorder="1" applyAlignment="1">
      <alignment horizontal="right"/>
    </xf>
    <xf numFmtId="49" fontId="8" fillId="36" borderId="20" xfId="53" applyNumberFormat="1" applyFont="1" applyFill="1" applyBorder="1" applyAlignment="1" applyProtection="1">
      <alignment horizontal="right"/>
      <protection/>
    </xf>
    <xf numFmtId="49" fontId="4" fillId="36" borderId="20" xfId="0" applyNumberFormat="1" applyFont="1" applyFill="1" applyBorder="1" applyAlignment="1">
      <alignment horizontal="right"/>
    </xf>
    <xf numFmtId="0" fontId="9" fillId="36" borderId="0" xfId="53" applyNumberFormat="1" applyFont="1" applyFill="1" applyBorder="1" applyAlignment="1" applyProtection="1">
      <alignment horizontal="right"/>
      <protection/>
    </xf>
    <xf numFmtId="49" fontId="9" fillId="36" borderId="0" xfId="53" applyNumberFormat="1" applyFont="1" applyFill="1" applyBorder="1" applyAlignment="1" applyProtection="1">
      <alignment horizontal="right"/>
      <protection/>
    </xf>
    <xf numFmtId="49" fontId="9" fillId="36" borderId="20" xfId="53" applyNumberFormat="1" applyFont="1" applyFill="1" applyBorder="1" applyAlignment="1" applyProtection="1">
      <alignment horizontal="right"/>
      <protection/>
    </xf>
    <xf numFmtId="49" fontId="4" fillId="36" borderId="16" xfId="0" applyNumberFormat="1" applyFont="1" applyFill="1" applyBorder="1" applyAlignment="1" applyProtection="1">
      <alignment horizontal="right"/>
      <protection/>
    </xf>
    <xf numFmtId="49" fontId="4" fillId="36" borderId="0" xfId="0" applyNumberFormat="1" applyFont="1" applyFill="1" applyBorder="1" applyAlignment="1" applyProtection="1">
      <alignment horizontal="right"/>
      <protection/>
    </xf>
    <xf numFmtId="49" fontId="4" fillId="36" borderId="20" xfId="0" applyNumberFormat="1" applyFont="1" applyFill="1" applyBorder="1" applyAlignment="1" applyProtection="1">
      <alignment horizontal="right"/>
      <protection/>
    </xf>
    <xf numFmtId="0" fontId="51" fillId="36" borderId="0" xfId="0" applyFont="1" applyFill="1" applyBorder="1" applyAlignment="1">
      <alignment horizontal="right"/>
    </xf>
    <xf numFmtId="0" fontId="51" fillId="36" borderId="13" xfId="0" applyFont="1" applyFill="1" applyBorder="1" applyAlignment="1">
      <alignment horizontal="right"/>
    </xf>
    <xf numFmtId="0" fontId="51" fillId="36" borderId="10" xfId="0" applyFont="1" applyFill="1" applyBorder="1" applyAlignment="1">
      <alignment horizontal="right"/>
    </xf>
    <xf numFmtId="0" fontId="51" fillId="36" borderId="20" xfId="0" applyFont="1" applyFill="1" applyBorder="1" applyAlignment="1">
      <alignment horizontal="right"/>
    </xf>
    <xf numFmtId="0" fontId="51" fillId="36" borderId="16" xfId="0" applyFont="1" applyFill="1" applyBorder="1" applyAlignment="1">
      <alignment horizontal="right"/>
    </xf>
    <xf numFmtId="0" fontId="51" fillId="36" borderId="36" xfId="0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right"/>
      <protection/>
    </xf>
    <xf numFmtId="1" fontId="6" fillId="33" borderId="0" xfId="0" applyNumberFormat="1" applyFont="1" applyFill="1" applyBorder="1" applyAlignment="1" applyProtection="1">
      <alignment horizontal="right"/>
      <protection/>
    </xf>
    <xf numFmtId="1" fontId="6" fillId="33" borderId="20" xfId="0" applyNumberFormat="1" applyFont="1" applyFill="1" applyBorder="1" applyAlignment="1" applyProtection="1">
      <alignment horizontal="right"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1" fontId="6" fillId="33" borderId="13" xfId="0" applyNumberFormat="1" applyFont="1" applyFill="1" applyBorder="1" applyAlignment="1" applyProtection="1">
      <alignment horizontal="right"/>
      <protection/>
    </xf>
    <xf numFmtId="1" fontId="5" fillId="33" borderId="10" xfId="0" applyNumberFormat="1" applyFont="1" applyFill="1" applyBorder="1" applyAlignment="1" applyProtection="1">
      <alignment horizontal="right"/>
      <protection/>
    </xf>
    <xf numFmtId="1" fontId="5" fillId="33" borderId="20" xfId="0" applyNumberFormat="1" applyFont="1" applyFill="1" applyBorder="1" applyAlignment="1" applyProtection="1">
      <alignment horizontal="right"/>
      <protection/>
    </xf>
    <xf numFmtId="1" fontId="5" fillId="33" borderId="16" xfId="0" applyNumberFormat="1" applyFont="1" applyFill="1" applyBorder="1" applyAlignment="1" applyProtection="1">
      <alignment horizontal="right"/>
      <protection/>
    </xf>
    <xf numFmtId="1" fontId="5" fillId="33" borderId="0" xfId="0" applyNumberFormat="1" applyFont="1" applyFill="1" applyBorder="1" applyAlignment="1" applyProtection="1">
      <alignment horizontal="right"/>
      <protection/>
    </xf>
    <xf numFmtId="1" fontId="5" fillId="33" borderId="31" xfId="0" applyNumberFormat="1" applyFont="1" applyFill="1" applyBorder="1" applyAlignment="1" applyProtection="1">
      <alignment horizontal="right"/>
      <protection/>
    </xf>
    <xf numFmtId="1" fontId="6" fillId="34" borderId="16" xfId="0" applyNumberFormat="1" applyFont="1" applyFill="1" applyBorder="1" applyAlignment="1" applyProtection="1">
      <alignment horizontal="right"/>
      <protection/>
    </xf>
    <xf numFmtId="1" fontId="6" fillId="34" borderId="0" xfId="0" applyNumberFormat="1" applyFont="1" applyFill="1" applyBorder="1" applyAlignment="1" applyProtection="1">
      <alignment horizontal="right"/>
      <protection/>
    </xf>
    <xf numFmtId="1" fontId="6" fillId="34" borderId="20" xfId="0" applyNumberFormat="1" applyFont="1" applyFill="1" applyBorder="1" applyAlignment="1" applyProtection="1">
      <alignment horizontal="right"/>
      <protection/>
    </xf>
    <xf numFmtId="1" fontId="3" fillId="34" borderId="0" xfId="0" applyNumberFormat="1" applyFont="1" applyFill="1" applyBorder="1" applyAlignment="1" applyProtection="1">
      <alignment horizontal="right"/>
      <protection/>
    </xf>
    <xf numFmtId="1" fontId="6" fillId="34" borderId="13" xfId="0" applyNumberFormat="1" applyFont="1" applyFill="1" applyBorder="1" applyAlignment="1" applyProtection="1">
      <alignment horizontal="right"/>
      <protection/>
    </xf>
    <xf numFmtId="1" fontId="5" fillId="34" borderId="10" xfId="0" applyNumberFormat="1" applyFont="1" applyFill="1" applyBorder="1" applyAlignment="1" applyProtection="1">
      <alignment horizontal="right"/>
      <protection/>
    </xf>
    <xf numFmtId="1" fontId="5" fillId="34" borderId="20" xfId="0" applyNumberFormat="1" applyFont="1" applyFill="1" applyBorder="1" applyAlignment="1" applyProtection="1">
      <alignment horizontal="right"/>
      <protection/>
    </xf>
    <xf numFmtId="1" fontId="5" fillId="34" borderId="16" xfId="0" applyNumberFormat="1" applyFont="1" applyFill="1" applyBorder="1" applyAlignment="1" applyProtection="1">
      <alignment horizontal="right"/>
      <protection/>
    </xf>
    <xf numFmtId="1" fontId="5" fillId="34" borderId="0" xfId="0" applyNumberFormat="1" applyFont="1" applyFill="1" applyBorder="1" applyAlignment="1" applyProtection="1">
      <alignment horizontal="right"/>
      <protection/>
    </xf>
    <xf numFmtId="1" fontId="5" fillId="34" borderId="31" xfId="0" applyNumberFormat="1" applyFont="1" applyFill="1" applyBorder="1" applyAlignment="1" applyProtection="1">
      <alignment horizontal="right"/>
      <protection/>
    </xf>
    <xf numFmtId="1" fontId="6" fillId="34" borderId="0" xfId="0" applyNumberFormat="1" applyFont="1" applyFill="1" applyBorder="1" applyAlignment="1" applyProtection="1" quotePrefix="1">
      <alignment horizontal="right"/>
      <protection/>
    </xf>
    <xf numFmtId="1" fontId="6" fillId="34" borderId="16" xfId="0" applyNumberFormat="1" applyFont="1" applyFill="1" applyBorder="1" applyAlignment="1" applyProtection="1" quotePrefix="1">
      <alignment horizontal="right"/>
      <protection/>
    </xf>
    <xf numFmtId="1" fontId="3" fillId="34" borderId="0" xfId="0" applyNumberFormat="1" applyFont="1" applyFill="1" applyBorder="1" applyAlignment="1" applyProtection="1" quotePrefix="1">
      <alignment horizontal="right"/>
      <protection/>
    </xf>
    <xf numFmtId="0" fontId="4" fillId="36" borderId="25" xfId="0" applyFont="1" applyFill="1" applyBorder="1" applyAlignment="1" applyProtection="1">
      <alignment horizontal="right"/>
      <protection/>
    </xf>
    <xf numFmtId="0" fontId="4" fillId="36" borderId="37" xfId="0" applyFont="1" applyFill="1" applyBorder="1" applyAlignment="1" applyProtection="1">
      <alignment horizontal="right"/>
      <protection/>
    </xf>
    <xf numFmtId="1" fontId="4" fillId="36" borderId="25" xfId="0" applyNumberFormat="1" applyFont="1" applyFill="1" applyBorder="1" applyAlignment="1" applyProtection="1">
      <alignment horizontal="right"/>
      <protection/>
    </xf>
    <xf numFmtId="0" fontId="4" fillId="36" borderId="21" xfId="0" applyFont="1" applyFill="1" applyBorder="1" applyAlignment="1" applyProtection="1">
      <alignment horizontal="right"/>
      <protection/>
    </xf>
    <xf numFmtId="0" fontId="0" fillId="36" borderId="28" xfId="0" applyFill="1" applyBorder="1" applyAlignment="1">
      <alignment horizontal="right"/>
    </xf>
    <xf numFmtId="0" fontId="0" fillId="36" borderId="37" xfId="0" applyFill="1" applyBorder="1" applyAlignment="1">
      <alignment horizontal="right"/>
    </xf>
    <xf numFmtId="0" fontId="0" fillId="36" borderId="21" xfId="0" applyFill="1" applyBorder="1" applyAlignment="1">
      <alignment horizontal="right"/>
    </xf>
    <xf numFmtId="0" fontId="0" fillId="34" borderId="20" xfId="0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32" xfId="0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22" xfId="0" applyFill="1" applyBorder="1" applyAlignment="1">
      <alignment horizontal="right"/>
    </xf>
    <xf numFmtId="0" fontId="0" fillId="33" borderId="30" xfId="0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0"/>
  <sheetViews>
    <sheetView view="pageBreakPreview" zoomScaleSheetLayoutView="100" zoomScalePageLayoutView="0" workbookViewId="0" topLeftCell="A13">
      <selection activeCell="O8" sqref="O8"/>
    </sheetView>
  </sheetViews>
  <sheetFormatPr defaultColWidth="9.140625" defaultRowHeight="15"/>
  <cols>
    <col min="1" max="1" width="9.28125" style="0" bestFit="1" customWidth="1"/>
    <col min="2" max="2" width="9.8515625" style="0" bestFit="1" customWidth="1"/>
    <col min="3" max="3" width="12.421875" style="0" customWidth="1"/>
    <col min="4" max="4" width="9.8515625" style="0" bestFit="1" customWidth="1"/>
    <col min="5" max="5" width="9.28125" style="0" bestFit="1" customWidth="1"/>
    <col min="6" max="6" width="9.8515625" style="0" bestFit="1" customWidth="1"/>
    <col min="7" max="7" width="9.28125" style="0" bestFit="1" customWidth="1"/>
    <col min="8" max="8" width="11.00390625" style="0" bestFit="1" customWidth="1"/>
    <col min="9" max="9" width="9.28125" style="0" bestFit="1" customWidth="1"/>
    <col min="10" max="10" width="9.8515625" style="0" bestFit="1" customWidth="1"/>
    <col min="11" max="13" width="10.421875" style="0" customWidth="1"/>
    <col min="14" max="14" width="16.57421875" style="0" customWidth="1"/>
    <col min="16" max="18" width="9.140625" style="16" customWidth="1"/>
    <col min="19" max="19" width="18.421875" style="16" customWidth="1"/>
    <col min="20" max="20" width="17.7109375" style="16" customWidth="1"/>
    <col min="21" max="21" width="9.140625" style="16" customWidth="1"/>
    <col min="22" max="22" width="37.140625" style="16" customWidth="1"/>
    <col min="23" max="49" width="9.140625" style="16" customWidth="1"/>
  </cols>
  <sheetData>
    <row r="1" spans="1:14" ht="15.75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2"/>
    </row>
    <row r="2" spans="1:14" ht="15.75">
      <c r="A2" s="183" t="s">
        <v>84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5"/>
    </row>
    <row r="3" spans="1:14" ht="15">
      <c r="A3" s="200" t="s">
        <v>1</v>
      </c>
      <c r="B3" s="201"/>
      <c r="C3" s="201"/>
      <c r="D3" s="201"/>
      <c r="E3" s="201"/>
      <c r="F3" s="201"/>
      <c r="G3" s="201"/>
      <c r="H3" s="201"/>
      <c r="I3" s="201"/>
      <c r="J3" s="202" t="s">
        <v>81</v>
      </c>
      <c r="K3" s="202"/>
      <c r="L3" s="203"/>
      <c r="M3" s="203"/>
      <c r="N3" s="204"/>
    </row>
    <row r="4" spans="1:14" ht="15.75" customHeight="1">
      <c r="A4" s="24"/>
      <c r="B4" s="189" t="s">
        <v>76</v>
      </c>
      <c r="C4" s="190"/>
      <c r="D4" s="189" t="s">
        <v>77</v>
      </c>
      <c r="E4" s="190"/>
      <c r="F4" s="189" t="s">
        <v>78</v>
      </c>
      <c r="G4" s="190"/>
      <c r="H4" s="189" t="s">
        <v>79</v>
      </c>
      <c r="I4" s="190"/>
      <c r="J4" s="196" t="s">
        <v>94</v>
      </c>
      <c r="K4" s="197"/>
      <c r="L4" s="205" t="s">
        <v>220</v>
      </c>
      <c r="M4" s="205" t="s">
        <v>90</v>
      </c>
      <c r="N4" s="138" t="s">
        <v>15</v>
      </c>
    </row>
    <row r="5" spans="1:14" ht="15.75" customHeight="1">
      <c r="A5" s="23" t="s">
        <v>2</v>
      </c>
      <c r="B5" s="191" t="s">
        <v>3</v>
      </c>
      <c r="C5" s="192"/>
      <c r="D5" s="191" t="s">
        <v>3</v>
      </c>
      <c r="E5" s="192"/>
      <c r="F5" s="191" t="s">
        <v>3</v>
      </c>
      <c r="G5" s="192"/>
      <c r="H5" s="191" t="s">
        <v>3</v>
      </c>
      <c r="I5" s="192"/>
      <c r="J5" s="198"/>
      <c r="K5" s="199"/>
      <c r="L5" s="206"/>
      <c r="M5" s="206"/>
      <c r="N5" s="139" t="s">
        <v>92</v>
      </c>
    </row>
    <row r="6" spans="1:14" ht="42.75">
      <c r="A6" s="24"/>
      <c r="B6" s="28" t="s">
        <v>4</v>
      </c>
      <c r="C6" s="136" t="s">
        <v>5</v>
      </c>
      <c r="D6" s="28" t="s">
        <v>4</v>
      </c>
      <c r="E6" s="136" t="s">
        <v>5</v>
      </c>
      <c r="F6" s="137" t="s">
        <v>4</v>
      </c>
      <c r="G6" s="136" t="s">
        <v>5</v>
      </c>
      <c r="H6" s="28" t="s">
        <v>4</v>
      </c>
      <c r="I6" s="136" t="s">
        <v>5</v>
      </c>
      <c r="J6" s="30" t="s">
        <v>4</v>
      </c>
      <c r="K6" s="58" t="s">
        <v>5</v>
      </c>
      <c r="L6" s="206"/>
      <c r="M6" s="206"/>
      <c r="N6" s="140" t="s">
        <v>91</v>
      </c>
    </row>
    <row r="7" spans="1:14" ht="15.75">
      <c r="A7" s="27"/>
      <c r="B7" s="28"/>
      <c r="C7" s="136"/>
      <c r="D7" s="28"/>
      <c r="E7" s="136"/>
      <c r="F7" s="28"/>
      <c r="G7" s="136"/>
      <c r="H7" s="28"/>
      <c r="I7" s="136"/>
      <c r="J7" s="31"/>
      <c r="K7" s="57"/>
      <c r="L7" s="207"/>
      <c r="M7" s="207"/>
      <c r="N7" s="141"/>
    </row>
    <row r="8" spans="1:15" ht="15">
      <c r="A8" s="256">
        <v>1</v>
      </c>
      <c r="B8" s="257">
        <v>2</v>
      </c>
      <c r="C8" s="258">
        <v>3</v>
      </c>
      <c r="D8" s="257">
        <v>4</v>
      </c>
      <c r="E8" s="258">
        <v>5</v>
      </c>
      <c r="F8" s="257">
        <v>6</v>
      </c>
      <c r="G8" s="258">
        <v>7</v>
      </c>
      <c r="H8" s="257">
        <v>8</v>
      </c>
      <c r="I8" s="258">
        <v>9</v>
      </c>
      <c r="J8" s="259">
        <v>10</v>
      </c>
      <c r="K8" s="260">
        <v>11</v>
      </c>
      <c r="L8" s="261">
        <v>12</v>
      </c>
      <c r="M8" s="261">
        <v>13</v>
      </c>
      <c r="N8" s="262">
        <v>14</v>
      </c>
      <c r="O8" s="4"/>
    </row>
    <row r="9" spans="1:49" s="2" customFormat="1" ht="15">
      <c r="A9" s="25" t="s">
        <v>6</v>
      </c>
      <c r="B9" s="263">
        <v>1928</v>
      </c>
      <c r="C9" s="264">
        <v>715</v>
      </c>
      <c r="D9" s="263">
        <v>1468</v>
      </c>
      <c r="E9" s="264">
        <v>547</v>
      </c>
      <c r="F9" s="263">
        <v>1019</v>
      </c>
      <c r="G9" s="264">
        <v>384</v>
      </c>
      <c r="H9" s="263">
        <v>759</v>
      </c>
      <c r="I9" s="264">
        <v>237</v>
      </c>
      <c r="J9" s="265">
        <f aca="true" t="shared" si="0" ref="J9:J19">B9+D9+F9+H9</f>
        <v>5174</v>
      </c>
      <c r="K9" s="266">
        <f aca="true" t="shared" si="1" ref="K9:K18">C9+E9+G9+I9</f>
        <v>1883</v>
      </c>
      <c r="L9" s="267">
        <v>75</v>
      </c>
      <c r="M9" s="267">
        <v>352</v>
      </c>
      <c r="N9" s="268">
        <f>+L9+M9</f>
        <v>427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</row>
    <row r="10" spans="1:49" s="3" customFormat="1" ht="15">
      <c r="A10" s="25" t="s">
        <v>7</v>
      </c>
      <c r="B10" s="269">
        <v>1913</v>
      </c>
      <c r="C10" s="270">
        <v>746</v>
      </c>
      <c r="D10" s="269">
        <v>1581</v>
      </c>
      <c r="E10" s="270">
        <v>645</v>
      </c>
      <c r="F10" s="269">
        <v>996</v>
      </c>
      <c r="G10" s="270">
        <v>380</v>
      </c>
      <c r="H10" s="269">
        <v>1037</v>
      </c>
      <c r="I10" s="270">
        <v>432</v>
      </c>
      <c r="J10" s="271">
        <f t="shared" si="0"/>
        <v>5527</v>
      </c>
      <c r="K10" s="272">
        <f t="shared" si="1"/>
        <v>2203</v>
      </c>
      <c r="L10" s="273">
        <v>72</v>
      </c>
      <c r="M10" s="273">
        <v>364</v>
      </c>
      <c r="N10" s="274">
        <f aca="true" t="shared" si="2" ref="N10:N19">+L10+M10</f>
        <v>436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</row>
    <row r="11" spans="1:49" s="2" customFormat="1" ht="15">
      <c r="A11" s="25" t="s">
        <v>8</v>
      </c>
      <c r="B11" s="263">
        <v>2097</v>
      </c>
      <c r="C11" s="264">
        <v>837</v>
      </c>
      <c r="D11" s="263">
        <v>1592</v>
      </c>
      <c r="E11" s="264">
        <v>648</v>
      </c>
      <c r="F11" s="263">
        <v>1072</v>
      </c>
      <c r="G11" s="264">
        <v>408</v>
      </c>
      <c r="H11" s="263">
        <v>953</v>
      </c>
      <c r="I11" s="264">
        <v>367</v>
      </c>
      <c r="J11" s="265">
        <f t="shared" si="0"/>
        <v>5714</v>
      </c>
      <c r="K11" s="266">
        <f t="shared" si="1"/>
        <v>2260</v>
      </c>
      <c r="L11" s="267">
        <v>76</v>
      </c>
      <c r="M11" s="267">
        <v>381</v>
      </c>
      <c r="N11" s="268">
        <f t="shared" si="2"/>
        <v>457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</row>
    <row r="12" spans="1:49" s="3" customFormat="1" ht="15">
      <c r="A12" s="25" t="s">
        <v>9</v>
      </c>
      <c r="B12" s="269">
        <v>2161</v>
      </c>
      <c r="C12" s="270">
        <v>842</v>
      </c>
      <c r="D12" s="269">
        <v>1589</v>
      </c>
      <c r="E12" s="270">
        <v>597</v>
      </c>
      <c r="F12" s="269">
        <v>1083</v>
      </c>
      <c r="G12" s="270">
        <v>415</v>
      </c>
      <c r="H12" s="269">
        <v>1000</v>
      </c>
      <c r="I12" s="270">
        <v>386</v>
      </c>
      <c r="J12" s="271">
        <f t="shared" si="0"/>
        <v>5833</v>
      </c>
      <c r="K12" s="272">
        <f t="shared" si="1"/>
        <v>2240</v>
      </c>
      <c r="L12" s="273">
        <v>77</v>
      </c>
      <c r="M12" s="273">
        <v>395</v>
      </c>
      <c r="N12" s="274">
        <f t="shared" si="2"/>
        <v>472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</row>
    <row r="13" spans="1:49" s="2" customFormat="1" ht="15">
      <c r="A13" s="25" t="s">
        <v>10</v>
      </c>
      <c r="B13" s="263">
        <v>2184</v>
      </c>
      <c r="C13" s="264">
        <v>858</v>
      </c>
      <c r="D13" s="263">
        <v>1671</v>
      </c>
      <c r="E13" s="264">
        <v>673</v>
      </c>
      <c r="F13" s="263">
        <v>1123</v>
      </c>
      <c r="G13" s="264">
        <v>427</v>
      </c>
      <c r="H13" s="263">
        <v>1032</v>
      </c>
      <c r="I13" s="264">
        <v>394</v>
      </c>
      <c r="J13" s="265">
        <f t="shared" si="0"/>
        <v>6010</v>
      </c>
      <c r="K13" s="266">
        <f t="shared" si="1"/>
        <v>2352</v>
      </c>
      <c r="L13" s="267">
        <v>79</v>
      </c>
      <c r="M13" s="267">
        <v>409</v>
      </c>
      <c r="N13" s="268">
        <f t="shared" si="2"/>
        <v>488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1:49" s="3" customFormat="1" ht="15">
      <c r="A14" s="25" t="s">
        <v>11</v>
      </c>
      <c r="B14" s="269">
        <v>2323</v>
      </c>
      <c r="C14" s="270">
        <v>920</v>
      </c>
      <c r="D14" s="269">
        <v>1717</v>
      </c>
      <c r="E14" s="270">
        <v>678</v>
      </c>
      <c r="F14" s="269">
        <v>1173</v>
      </c>
      <c r="G14" s="270">
        <v>452</v>
      </c>
      <c r="H14" s="269">
        <v>1075</v>
      </c>
      <c r="I14" s="270">
        <v>408</v>
      </c>
      <c r="J14" s="271">
        <f t="shared" si="0"/>
        <v>6288</v>
      </c>
      <c r="K14" s="272">
        <f t="shared" si="1"/>
        <v>2458</v>
      </c>
      <c r="L14" s="273">
        <v>81</v>
      </c>
      <c r="M14" s="273">
        <v>424</v>
      </c>
      <c r="N14" s="274">
        <f t="shared" si="2"/>
        <v>505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1:49" s="2" customFormat="1" ht="15">
      <c r="A15" s="25" t="s">
        <v>12</v>
      </c>
      <c r="B15" s="263">
        <v>2315</v>
      </c>
      <c r="C15" s="264">
        <v>1027</v>
      </c>
      <c r="D15" s="263">
        <v>1780</v>
      </c>
      <c r="E15" s="264">
        <v>717</v>
      </c>
      <c r="F15" s="263">
        <v>1175</v>
      </c>
      <c r="G15" s="264">
        <v>447</v>
      </c>
      <c r="H15" s="263">
        <v>952</v>
      </c>
      <c r="I15" s="264">
        <v>349</v>
      </c>
      <c r="J15" s="265">
        <f t="shared" si="0"/>
        <v>6222</v>
      </c>
      <c r="K15" s="266">
        <f t="shared" si="1"/>
        <v>2540</v>
      </c>
      <c r="L15" s="267">
        <v>84</v>
      </c>
      <c r="M15" s="267">
        <v>438</v>
      </c>
      <c r="N15" s="268">
        <f t="shared" si="2"/>
        <v>522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1:49" s="3" customFormat="1" ht="15">
      <c r="A16" s="25" t="s">
        <v>13</v>
      </c>
      <c r="B16" s="269">
        <v>2229</v>
      </c>
      <c r="C16" s="270">
        <v>944</v>
      </c>
      <c r="D16" s="269">
        <v>1899</v>
      </c>
      <c r="E16" s="270">
        <v>789</v>
      </c>
      <c r="F16" s="269">
        <v>1194</v>
      </c>
      <c r="G16" s="270">
        <v>447</v>
      </c>
      <c r="H16" s="269">
        <v>1024</v>
      </c>
      <c r="I16" s="270">
        <v>385</v>
      </c>
      <c r="J16" s="271">
        <f t="shared" si="0"/>
        <v>6346</v>
      </c>
      <c r="K16" s="272">
        <f t="shared" si="1"/>
        <v>2565</v>
      </c>
      <c r="L16" s="273">
        <v>90</v>
      </c>
      <c r="M16" s="273">
        <v>498</v>
      </c>
      <c r="N16" s="274">
        <f t="shared" si="2"/>
        <v>588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1:49" s="2" customFormat="1" ht="15">
      <c r="A17" s="25" t="s">
        <v>14</v>
      </c>
      <c r="B17" s="263">
        <v>2217</v>
      </c>
      <c r="C17" s="264">
        <v>1009</v>
      </c>
      <c r="D17" s="263">
        <v>1778</v>
      </c>
      <c r="E17" s="264">
        <v>764</v>
      </c>
      <c r="F17" s="263">
        <v>1185</v>
      </c>
      <c r="G17" s="264">
        <v>456</v>
      </c>
      <c r="H17" s="263">
        <v>1145</v>
      </c>
      <c r="I17" s="264">
        <v>442</v>
      </c>
      <c r="J17" s="265">
        <f t="shared" si="0"/>
        <v>6325</v>
      </c>
      <c r="K17" s="266">
        <f t="shared" si="1"/>
        <v>2671</v>
      </c>
      <c r="L17" s="267">
        <v>101</v>
      </c>
      <c r="M17" s="267">
        <v>598</v>
      </c>
      <c r="N17" s="268">
        <f t="shared" si="2"/>
        <v>699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1:49" s="2" customFormat="1" ht="15">
      <c r="A18" s="25" t="s">
        <v>57</v>
      </c>
      <c r="B18" s="269">
        <v>2099</v>
      </c>
      <c r="C18" s="270">
        <v>905</v>
      </c>
      <c r="D18" s="269">
        <v>1887</v>
      </c>
      <c r="E18" s="270">
        <v>839</v>
      </c>
      <c r="F18" s="269">
        <v>1247</v>
      </c>
      <c r="G18" s="270">
        <v>471</v>
      </c>
      <c r="H18" s="269">
        <v>1261</v>
      </c>
      <c r="I18" s="270">
        <v>496</v>
      </c>
      <c r="J18" s="271">
        <f t="shared" si="0"/>
        <v>6494</v>
      </c>
      <c r="K18" s="272">
        <f t="shared" si="1"/>
        <v>2711</v>
      </c>
      <c r="L18" s="273">
        <v>134</v>
      </c>
      <c r="M18" s="273">
        <v>683</v>
      </c>
      <c r="N18" s="274">
        <f t="shared" si="2"/>
        <v>817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</row>
    <row r="19" spans="1:50" s="3" customFormat="1" ht="15">
      <c r="A19" s="25" t="s">
        <v>75</v>
      </c>
      <c r="B19" s="263">
        <v>2254</v>
      </c>
      <c r="C19" s="264">
        <v>995</v>
      </c>
      <c r="D19" s="263">
        <v>2074</v>
      </c>
      <c r="E19" s="264">
        <v>895</v>
      </c>
      <c r="F19" s="263">
        <v>1163</v>
      </c>
      <c r="G19" s="264">
        <v>462</v>
      </c>
      <c r="H19" s="263">
        <v>1303</v>
      </c>
      <c r="I19" s="264">
        <v>520</v>
      </c>
      <c r="J19" s="265">
        <f t="shared" si="0"/>
        <v>6794</v>
      </c>
      <c r="K19" s="275">
        <v>2873</v>
      </c>
      <c r="L19" s="267">
        <v>158</v>
      </c>
      <c r="M19" s="267">
        <v>776</v>
      </c>
      <c r="N19" s="268">
        <f t="shared" si="2"/>
        <v>934</v>
      </c>
      <c r="O19" s="4"/>
      <c r="P19" s="4"/>
      <c r="Q19" s="4"/>
      <c r="R19" s="16"/>
      <c r="S19" s="16"/>
      <c r="T19" s="16"/>
      <c r="U19" s="16"/>
      <c r="V19" s="16"/>
      <c r="W19" s="16"/>
      <c r="X19" s="16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s="3" customFormat="1" ht="15">
      <c r="A20" s="25" t="s">
        <v>80</v>
      </c>
      <c r="B20" s="269" t="s">
        <v>83</v>
      </c>
      <c r="C20" s="270" t="s">
        <v>89</v>
      </c>
      <c r="D20" s="269" t="s">
        <v>89</v>
      </c>
      <c r="E20" s="270" t="s">
        <v>89</v>
      </c>
      <c r="F20" s="269">
        <v>1174</v>
      </c>
      <c r="G20" s="270">
        <v>444</v>
      </c>
      <c r="H20" s="269">
        <v>494</v>
      </c>
      <c r="I20" s="270">
        <v>202</v>
      </c>
      <c r="J20" s="271">
        <v>9022</v>
      </c>
      <c r="K20" s="276" t="s">
        <v>95</v>
      </c>
      <c r="L20" s="273">
        <v>166</v>
      </c>
      <c r="M20" s="273">
        <v>786</v>
      </c>
      <c r="N20" s="274">
        <v>952</v>
      </c>
      <c r="O20" s="4"/>
      <c r="P20" s="4"/>
      <c r="Q20" s="4"/>
      <c r="R20" s="16"/>
      <c r="S20" s="16"/>
      <c r="T20" s="16"/>
      <c r="U20" s="16"/>
      <c r="V20" s="16"/>
      <c r="W20" s="16"/>
      <c r="X20" s="16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3" customFormat="1" ht="15">
      <c r="A21" s="25" t="s">
        <v>121</v>
      </c>
      <c r="B21" s="263">
        <v>2684</v>
      </c>
      <c r="C21" s="264" t="s">
        <v>89</v>
      </c>
      <c r="D21" s="263">
        <v>2513</v>
      </c>
      <c r="E21" s="264" t="s">
        <v>89</v>
      </c>
      <c r="F21" s="263">
        <v>1287</v>
      </c>
      <c r="G21" s="264" t="s">
        <v>89</v>
      </c>
      <c r="H21" s="263">
        <v>1785</v>
      </c>
      <c r="I21" s="264" t="s">
        <v>89</v>
      </c>
      <c r="J21" s="265">
        <v>8269</v>
      </c>
      <c r="K21" s="275" t="s">
        <v>89</v>
      </c>
      <c r="L21" s="267">
        <v>181</v>
      </c>
      <c r="M21" s="267">
        <v>868</v>
      </c>
      <c r="N21" s="268">
        <v>1049</v>
      </c>
      <c r="O21" s="4"/>
      <c r="P21" s="4"/>
      <c r="Q21" s="4"/>
      <c r="R21" s="16"/>
      <c r="S21" s="16"/>
      <c r="T21" s="16"/>
      <c r="U21" s="16"/>
      <c r="V21" s="16"/>
      <c r="W21" s="16"/>
      <c r="X21" s="16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s="3" customFormat="1" ht="15">
      <c r="A22" s="25" t="s">
        <v>193</v>
      </c>
      <c r="B22" s="269">
        <v>2670</v>
      </c>
      <c r="C22" s="277" t="s">
        <v>89</v>
      </c>
      <c r="D22" s="269">
        <v>2560</v>
      </c>
      <c r="E22" s="277" t="s">
        <v>89</v>
      </c>
      <c r="F22" s="269">
        <v>1347</v>
      </c>
      <c r="G22" s="277" t="s">
        <v>89</v>
      </c>
      <c r="H22" s="269">
        <v>1985</v>
      </c>
      <c r="I22" s="277" t="s">
        <v>89</v>
      </c>
      <c r="J22" s="271">
        <v>8562</v>
      </c>
      <c r="K22" s="278" t="s">
        <v>89</v>
      </c>
      <c r="L22" s="273">
        <v>194</v>
      </c>
      <c r="M22" s="273">
        <v>1068</v>
      </c>
      <c r="N22" s="274">
        <v>1261</v>
      </c>
      <c r="O22" s="4"/>
      <c r="P22" s="4"/>
      <c r="Q22" s="4"/>
      <c r="R22" s="16"/>
      <c r="S22" s="16"/>
      <c r="T22" s="16"/>
      <c r="U22" s="16"/>
      <c r="V22" s="16"/>
      <c r="W22" s="16"/>
      <c r="X22" s="16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s="3" customFormat="1" ht="15">
      <c r="A23" s="142" t="s">
        <v>196</v>
      </c>
      <c r="B23" s="279">
        <v>2606</v>
      </c>
      <c r="C23" s="280" t="s">
        <v>89</v>
      </c>
      <c r="D23" s="279">
        <v>2612</v>
      </c>
      <c r="E23" s="280" t="s">
        <v>89</v>
      </c>
      <c r="F23" s="279">
        <v>1432</v>
      </c>
      <c r="G23" s="280" t="s">
        <v>89</v>
      </c>
      <c r="H23" s="279">
        <v>2042</v>
      </c>
      <c r="I23" s="280" t="s">
        <v>89</v>
      </c>
      <c r="J23" s="281">
        <v>8692</v>
      </c>
      <c r="K23" s="282" t="s">
        <v>89</v>
      </c>
      <c r="L23" s="283" t="s">
        <v>89</v>
      </c>
      <c r="M23" s="283" t="s">
        <v>89</v>
      </c>
      <c r="N23" s="284" t="s">
        <v>89</v>
      </c>
      <c r="O23" s="4"/>
      <c r="P23" s="4"/>
      <c r="Q23" s="4"/>
      <c r="R23" s="16"/>
      <c r="S23" s="16"/>
      <c r="T23" s="16"/>
      <c r="U23" s="16"/>
      <c r="V23" s="16"/>
      <c r="W23" s="16"/>
      <c r="X23" s="16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s="3" customFormat="1" ht="15">
      <c r="A24" s="186" t="s">
        <v>54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8"/>
      <c r="O24" s="4"/>
      <c r="P24" s="4"/>
      <c r="Q24" s="4"/>
      <c r="R24" s="16"/>
      <c r="S24" s="16"/>
      <c r="T24" s="16"/>
      <c r="U24" s="16"/>
      <c r="V24" s="16"/>
      <c r="W24" s="16"/>
      <c r="X24" s="16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0" s="3" customFormat="1" ht="15">
      <c r="A25" s="129" t="s">
        <v>93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1"/>
      <c r="O25" s="4"/>
      <c r="P25" s="4"/>
      <c r="Q25" s="4"/>
      <c r="R25" s="16"/>
      <c r="S25" s="16"/>
      <c r="T25" s="16"/>
      <c r="U25" s="16"/>
      <c r="V25" s="16"/>
      <c r="W25" s="16"/>
      <c r="X25" s="16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49" s="3" customFormat="1" ht="15">
      <c r="A26" s="129" t="s">
        <v>117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1"/>
      <c r="O26" s="41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</row>
    <row r="27" spans="1:15" ht="15">
      <c r="A27" s="193" t="s">
        <v>114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5"/>
      <c r="O27" s="4"/>
    </row>
    <row r="28" spans="1:14" ht="16.5" thickBot="1">
      <c r="A28" s="66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</row>
    <row r="29" ht="15.75">
      <c r="A29" s="1"/>
    </row>
    <row r="30" ht="15.75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58" ht="15.75">
      <c r="A58" s="1"/>
    </row>
    <row r="59" ht="15.75">
      <c r="A59" s="1"/>
    </row>
    <row r="60" ht="15.75">
      <c r="A60" s="1"/>
    </row>
  </sheetData>
  <sheetProtection/>
  <mergeCells count="17">
    <mergeCell ref="A27:N27"/>
    <mergeCell ref="H5:I5"/>
    <mergeCell ref="J4:K5"/>
    <mergeCell ref="A3:I3"/>
    <mergeCell ref="J3:N3"/>
    <mergeCell ref="L4:L7"/>
    <mergeCell ref="M4:M7"/>
    <mergeCell ref="A1:N1"/>
    <mergeCell ref="A2:N2"/>
    <mergeCell ref="A24:N24"/>
    <mergeCell ref="B4:C4"/>
    <mergeCell ref="D4:E4"/>
    <mergeCell ref="F4:G4"/>
    <mergeCell ref="H4:I4"/>
    <mergeCell ref="B5:C5"/>
    <mergeCell ref="D5:E5"/>
    <mergeCell ref="F5:G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J98"/>
  <sheetViews>
    <sheetView view="pageBreakPreview" zoomScale="90" zoomScaleSheetLayoutView="90" zoomScalePageLayoutView="0" workbookViewId="0" topLeftCell="A1">
      <selection activeCell="F57" sqref="F57"/>
    </sheetView>
  </sheetViews>
  <sheetFormatPr defaultColWidth="9.140625" defaultRowHeight="15"/>
  <cols>
    <col min="1" max="1" width="22.28125" style="0" customWidth="1"/>
    <col min="2" max="6" width="9.8515625" style="0" customWidth="1"/>
    <col min="7" max="7" width="12.140625" style="0" customWidth="1"/>
    <col min="8" max="9" width="9.421875" style="0" customWidth="1"/>
    <col min="10" max="10" width="9.140625" style="0" customWidth="1"/>
    <col min="11" max="12" width="9.421875" style="0" customWidth="1"/>
    <col min="13" max="13" width="9.140625" style="0" customWidth="1"/>
    <col min="14" max="18" width="9.421875" style="0" customWidth="1"/>
    <col min="19" max="19" width="10.140625" style="0" customWidth="1"/>
    <col min="20" max="21" width="9.421875" style="0" customWidth="1"/>
    <col min="22" max="22" width="9.140625" style="0" customWidth="1"/>
    <col min="23" max="23" width="12.28125" style="0" customWidth="1"/>
    <col min="24" max="24" width="9.421875" style="0" customWidth="1"/>
    <col min="25" max="25" width="14.140625" style="0" customWidth="1"/>
    <col min="26" max="32" width="9.28125" style="0" customWidth="1"/>
    <col min="33" max="35" width="9.140625" style="0" customWidth="1"/>
    <col min="36" max="36" width="11.00390625" style="0" customWidth="1"/>
    <col min="37" max="37" width="19.8515625" style="0" customWidth="1"/>
    <col min="38" max="43" width="9.140625" style="0" customWidth="1"/>
    <col min="44" max="44" width="12.57421875" style="0" customWidth="1"/>
    <col min="45" max="45" width="12.28125" style="0" customWidth="1"/>
    <col min="46" max="48" width="12.57421875" style="0" customWidth="1"/>
    <col min="49" max="49" width="12.28125" style="0" customWidth="1"/>
    <col min="50" max="50" width="12.57421875" style="0" customWidth="1"/>
    <col min="51" max="51" width="11.8515625" style="0" customWidth="1"/>
    <col min="52" max="52" width="12.00390625" style="0" customWidth="1"/>
    <col min="53" max="61" width="10.00390625" style="0" customWidth="1"/>
    <col min="62" max="62" width="0.42578125" style="0" customWidth="1"/>
    <col min="63" max="63" width="11.00390625" style="0" hidden="1" customWidth="1"/>
    <col min="64" max="88" width="9.140625" style="4" customWidth="1"/>
  </cols>
  <sheetData>
    <row r="1" spans="1:88" s="43" customFormat="1" ht="3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</row>
    <row r="2" spans="1:63" ht="15.75">
      <c r="A2" s="148"/>
      <c r="B2" s="219" t="s">
        <v>16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48"/>
      <c r="N2" s="219" t="s">
        <v>16</v>
      </c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48"/>
      <c r="Z2" s="219" t="s">
        <v>16</v>
      </c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48"/>
      <c r="AL2" s="219" t="s">
        <v>16</v>
      </c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48"/>
      <c r="AX2" s="219" t="s">
        <v>16</v>
      </c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149"/>
      <c r="BK2" s="150"/>
    </row>
    <row r="3" spans="1:63" ht="1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151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151"/>
      <c r="Z3" s="5"/>
      <c r="AA3" s="6"/>
      <c r="AB3" s="6"/>
      <c r="AC3" s="6"/>
      <c r="AD3" s="6"/>
      <c r="AE3" s="6"/>
      <c r="AF3" s="6"/>
      <c r="AG3" s="6"/>
      <c r="AH3" s="6"/>
      <c r="AI3" s="6"/>
      <c r="AJ3" s="6"/>
      <c r="AK3" s="151"/>
      <c r="AL3" s="288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90"/>
      <c r="AX3" s="5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151"/>
    </row>
    <row r="4" spans="1:63" ht="29.25" customHeight="1">
      <c r="A4" s="143"/>
      <c r="B4" s="245" t="s">
        <v>85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7"/>
      <c r="N4" s="245" t="s">
        <v>85</v>
      </c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7"/>
      <c r="Z4" s="245" t="s">
        <v>85</v>
      </c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7"/>
      <c r="AL4" s="245" t="s">
        <v>85</v>
      </c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7"/>
      <c r="AX4" s="245" t="s">
        <v>85</v>
      </c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144"/>
      <c r="BK4" s="152"/>
    </row>
    <row r="5" spans="1:63" ht="15">
      <c r="A5" s="145"/>
      <c r="B5" s="285" t="s">
        <v>1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7"/>
      <c r="N5" s="285" t="s">
        <v>1</v>
      </c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7"/>
      <c r="Z5" s="285" t="s">
        <v>1</v>
      </c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7"/>
      <c r="AL5" s="285" t="s">
        <v>1</v>
      </c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7"/>
      <c r="AX5" s="285" t="s">
        <v>1</v>
      </c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146"/>
      <c r="BK5" s="153"/>
    </row>
    <row r="6" spans="1:63" ht="15">
      <c r="A6" s="7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151"/>
      <c r="N6" s="7"/>
      <c r="O6" s="6"/>
      <c r="P6" s="6"/>
      <c r="Q6" s="6"/>
      <c r="R6" s="6"/>
      <c r="S6" s="6"/>
      <c r="T6" s="6"/>
      <c r="U6" s="6"/>
      <c r="V6" s="6"/>
      <c r="W6" s="6"/>
      <c r="X6" s="6"/>
      <c r="Y6" s="151"/>
      <c r="Z6" s="7"/>
      <c r="AA6" s="6"/>
      <c r="AB6" s="6"/>
      <c r="AC6" s="6"/>
      <c r="AD6" s="6"/>
      <c r="AE6" s="6"/>
      <c r="AF6" s="6"/>
      <c r="AG6" s="6"/>
      <c r="AH6" s="6"/>
      <c r="AI6" s="6"/>
      <c r="AJ6" s="6"/>
      <c r="AK6" s="151"/>
      <c r="AL6" s="7"/>
      <c r="AM6" s="6"/>
      <c r="AN6" s="6"/>
      <c r="AO6" s="6"/>
      <c r="AP6" s="6"/>
      <c r="AQ6" s="6"/>
      <c r="AR6" s="6"/>
      <c r="AS6" s="6"/>
      <c r="AT6" s="6"/>
      <c r="AU6" s="6"/>
      <c r="AV6" s="6"/>
      <c r="AW6" s="151"/>
      <c r="AX6" s="7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151"/>
    </row>
    <row r="7" spans="1:63" ht="15.75" thickBot="1">
      <c r="A7" s="50"/>
      <c r="B7" s="50"/>
      <c r="C7" s="147"/>
      <c r="D7" s="147"/>
      <c r="E7" s="147"/>
      <c r="F7" s="147"/>
      <c r="G7" s="147"/>
      <c r="H7" s="147"/>
      <c r="I7" s="147"/>
      <c r="J7" s="147"/>
      <c r="K7" s="147"/>
      <c r="L7" s="132"/>
      <c r="M7" s="154"/>
      <c r="N7" s="50" t="s">
        <v>190</v>
      </c>
      <c r="O7" s="147"/>
      <c r="P7" s="147"/>
      <c r="Q7" s="147"/>
      <c r="R7" s="147"/>
      <c r="S7" s="147"/>
      <c r="T7" s="147"/>
      <c r="U7" s="147"/>
      <c r="V7" s="147"/>
      <c r="W7" s="147"/>
      <c r="X7" s="132"/>
      <c r="Y7" s="154"/>
      <c r="Z7" s="50" t="s">
        <v>190</v>
      </c>
      <c r="AA7" s="147"/>
      <c r="AB7" s="147"/>
      <c r="AC7" s="147"/>
      <c r="AD7" s="147"/>
      <c r="AE7" s="147"/>
      <c r="AF7" s="147"/>
      <c r="AG7" s="147"/>
      <c r="AH7" s="147"/>
      <c r="AI7" s="147"/>
      <c r="AJ7" s="132"/>
      <c r="AK7" s="154"/>
      <c r="AL7" s="50" t="s">
        <v>190</v>
      </c>
      <c r="AM7" s="147"/>
      <c r="AN7" s="147"/>
      <c r="AO7" s="147"/>
      <c r="AP7" s="147"/>
      <c r="AQ7" s="147"/>
      <c r="AR7" s="147"/>
      <c r="AS7" s="147"/>
      <c r="AT7" s="147"/>
      <c r="AU7" s="147"/>
      <c r="AV7" s="132"/>
      <c r="AW7" s="154"/>
      <c r="AX7" s="50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32"/>
      <c r="BK7" s="154"/>
    </row>
    <row r="8" spans="1:88" s="48" customFormat="1" ht="16.5" thickBot="1">
      <c r="A8" s="133" t="s">
        <v>56</v>
      </c>
      <c r="B8" s="219" t="s">
        <v>98</v>
      </c>
      <c r="C8" s="226"/>
      <c r="D8" s="226"/>
      <c r="E8" s="226"/>
      <c r="F8" s="226"/>
      <c r="G8" s="226"/>
      <c r="H8" s="226"/>
      <c r="I8" s="226"/>
      <c r="J8" s="226"/>
      <c r="K8" s="227"/>
      <c r="L8" s="227"/>
      <c r="M8" s="228"/>
      <c r="N8" s="232" t="s">
        <v>73</v>
      </c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  <c r="Z8" s="219" t="s">
        <v>82</v>
      </c>
      <c r="AA8" s="226"/>
      <c r="AB8" s="226"/>
      <c r="AC8" s="226"/>
      <c r="AD8" s="226"/>
      <c r="AE8" s="226"/>
      <c r="AF8" s="226"/>
      <c r="AG8" s="226"/>
      <c r="AH8" s="226"/>
      <c r="AI8" s="227"/>
      <c r="AJ8" s="227"/>
      <c r="AK8" s="228"/>
      <c r="AL8" s="219" t="s">
        <v>97</v>
      </c>
      <c r="AM8" s="220"/>
      <c r="AN8" s="220"/>
      <c r="AO8" s="220"/>
      <c r="AP8" s="220"/>
      <c r="AQ8" s="220"/>
      <c r="AR8" s="220"/>
      <c r="AS8" s="220"/>
      <c r="AT8" s="220"/>
      <c r="AU8" s="221"/>
      <c r="AV8" s="221"/>
      <c r="AW8" s="222"/>
      <c r="AX8" s="215" t="s">
        <v>55</v>
      </c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7"/>
      <c r="BJ8" s="155"/>
      <c r="BK8" s="156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</row>
    <row r="9" spans="1:88" s="48" customFormat="1" ht="15.75">
      <c r="A9" s="49"/>
      <c r="B9" s="229" t="s">
        <v>4</v>
      </c>
      <c r="C9" s="230"/>
      <c r="D9" s="230"/>
      <c r="E9" s="230"/>
      <c r="F9" s="230"/>
      <c r="G9" s="231"/>
      <c r="H9" s="229" t="s">
        <v>5</v>
      </c>
      <c r="I9" s="230"/>
      <c r="J9" s="231"/>
      <c r="K9" s="225" t="s">
        <v>96</v>
      </c>
      <c r="L9" s="225"/>
      <c r="M9" s="225"/>
      <c r="N9" s="229" t="s">
        <v>4</v>
      </c>
      <c r="O9" s="230"/>
      <c r="P9" s="230"/>
      <c r="Q9" s="230"/>
      <c r="R9" s="230"/>
      <c r="S9" s="231"/>
      <c r="T9" s="229" t="s">
        <v>5</v>
      </c>
      <c r="U9" s="230"/>
      <c r="V9" s="231"/>
      <c r="W9" s="225" t="s">
        <v>96</v>
      </c>
      <c r="X9" s="225"/>
      <c r="Y9" s="225"/>
      <c r="Z9" s="229" t="s">
        <v>4</v>
      </c>
      <c r="AA9" s="230"/>
      <c r="AB9" s="230"/>
      <c r="AC9" s="230"/>
      <c r="AD9" s="230"/>
      <c r="AE9" s="231"/>
      <c r="AF9" s="229" t="s">
        <v>5</v>
      </c>
      <c r="AG9" s="230"/>
      <c r="AH9" s="231"/>
      <c r="AI9" s="235" t="s">
        <v>96</v>
      </c>
      <c r="AJ9" s="235"/>
      <c r="AK9" s="235"/>
      <c r="AL9" s="236" t="s">
        <v>4</v>
      </c>
      <c r="AM9" s="237"/>
      <c r="AN9" s="237"/>
      <c r="AO9" s="237"/>
      <c r="AP9" s="237"/>
      <c r="AQ9" s="238"/>
      <c r="AR9" s="236" t="s">
        <v>5</v>
      </c>
      <c r="AS9" s="237"/>
      <c r="AT9" s="238"/>
      <c r="AU9" s="223" t="s">
        <v>96</v>
      </c>
      <c r="AV9" s="223"/>
      <c r="AW9" s="224"/>
      <c r="AX9" s="157" t="s">
        <v>4</v>
      </c>
      <c r="AY9" s="122" t="s">
        <v>5</v>
      </c>
      <c r="AZ9" s="122" t="s">
        <v>4</v>
      </c>
      <c r="BA9" s="122" t="s">
        <v>5</v>
      </c>
      <c r="BB9" s="122" t="s">
        <v>4</v>
      </c>
      <c r="BC9" s="122" t="s">
        <v>5</v>
      </c>
      <c r="BD9" s="122" t="s">
        <v>4</v>
      </c>
      <c r="BE9" s="123" t="s">
        <v>5</v>
      </c>
      <c r="BF9" s="122" t="s">
        <v>4</v>
      </c>
      <c r="BG9" s="123" t="s">
        <v>5</v>
      </c>
      <c r="BH9" s="122" t="s">
        <v>4</v>
      </c>
      <c r="BI9" s="123" t="s">
        <v>5</v>
      </c>
      <c r="BJ9" s="155"/>
      <c r="BK9" s="156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</row>
    <row r="10" spans="1:88" s="48" customFormat="1" ht="15.75">
      <c r="A10" s="133"/>
      <c r="B10" s="291" t="s">
        <v>57</v>
      </c>
      <c r="C10" s="292" t="s">
        <v>75</v>
      </c>
      <c r="D10" s="292" t="s">
        <v>86</v>
      </c>
      <c r="E10" s="292" t="s">
        <v>121</v>
      </c>
      <c r="F10" s="292" t="s">
        <v>193</v>
      </c>
      <c r="G10" s="293" t="s">
        <v>196</v>
      </c>
      <c r="H10" s="291" t="s">
        <v>57</v>
      </c>
      <c r="I10" s="292" t="s">
        <v>75</v>
      </c>
      <c r="J10" s="293" t="s">
        <v>80</v>
      </c>
      <c r="K10" s="292" t="s">
        <v>57</v>
      </c>
      <c r="L10" s="292" t="s">
        <v>75</v>
      </c>
      <c r="M10" s="292" t="s">
        <v>80</v>
      </c>
      <c r="N10" s="294" t="s">
        <v>57</v>
      </c>
      <c r="O10" s="295" t="s">
        <v>75</v>
      </c>
      <c r="P10" s="292" t="s">
        <v>80</v>
      </c>
      <c r="Q10" s="292" t="s">
        <v>121</v>
      </c>
      <c r="R10" s="295" t="s">
        <v>193</v>
      </c>
      <c r="S10" s="296" t="s">
        <v>196</v>
      </c>
      <c r="T10" s="291" t="s">
        <v>57</v>
      </c>
      <c r="U10" s="292" t="s">
        <v>75</v>
      </c>
      <c r="V10" s="293" t="s">
        <v>80</v>
      </c>
      <c r="W10" s="292" t="s">
        <v>57</v>
      </c>
      <c r="X10" s="292" t="s">
        <v>75</v>
      </c>
      <c r="Y10" s="292" t="s">
        <v>80</v>
      </c>
      <c r="Z10" s="291" t="s">
        <v>57</v>
      </c>
      <c r="AA10" s="292" t="s">
        <v>75</v>
      </c>
      <c r="AB10" s="292" t="s">
        <v>80</v>
      </c>
      <c r="AC10" s="292" t="s">
        <v>121</v>
      </c>
      <c r="AD10" s="292" t="s">
        <v>193</v>
      </c>
      <c r="AE10" s="293" t="s">
        <v>196</v>
      </c>
      <c r="AF10" s="291" t="s">
        <v>57</v>
      </c>
      <c r="AG10" s="292" t="s">
        <v>75</v>
      </c>
      <c r="AH10" s="293" t="s">
        <v>80</v>
      </c>
      <c r="AI10" s="292" t="s">
        <v>57</v>
      </c>
      <c r="AJ10" s="292" t="s">
        <v>75</v>
      </c>
      <c r="AK10" s="292" t="s">
        <v>80</v>
      </c>
      <c r="AL10" s="291" t="s">
        <v>57</v>
      </c>
      <c r="AM10" s="292" t="s">
        <v>75</v>
      </c>
      <c r="AN10" s="292" t="s">
        <v>80</v>
      </c>
      <c r="AO10" s="292" t="s">
        <v>121</v>
      </c>
      <c r="AP10" s="292" t="s">
        <v>193</v>
      </c>
      <c r="AQ10" s="293" t="s">
        <v>196</v>
      </c>
      <c r="AR10" s="291" t="s">
        <v>57</v>
      </c>
      <c r="AS10" s="292" t="s">
        <v>75</v>
      </c>
      <c r="AT10" s="293" t="s">
        <v>80</v>
      </c>
      <c r="AU10" s="292" t="s">
        <v>57</v>
      </c>
      <c r="AV10" s="292" t="s">
        <v>75</v>
      </c>
      <c r="AW10" s="297" t="s">
        <v>80</v>
      </c>
      <c r="AX10" s="298" t="s">
        <v>57</v>
      </c>
      <c r="AY10" s="299"/>
      <c r="AZ10" s="300" t="s">
        <v>75</v>
      </c>
      <c r="BA10" s="299"/>
      <c r="BB10" s="300" t="s">
        <v>80</v>
      </c>
      <c r="BC10" s="299"/>
      <c r="BD10" s="300" t="s">
        <v>121</v>
      </c>
      <c r="BE10" s="301"/>
      <c r="BF10" s="300" t="s">
        <v>193</v>
      </c>
      <c r="BG10" s="299"/>
      <c r="BH10" s="300" t="s">
        <v>196</v>
      </c>
      <c r="BI10" s="299"/>
      <c r="BJ10" s="155"/>
      <c r="BK10" s="156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</row>
    <row r="11" spans="1:88" s="29" customFormat="1" ht="15">
      <c r="A11" s="46">
        <v>1</v>
      </c>
      <c r="B11" s="302" t="s">
        <v>100</v>
      </c>
      <c r="C11" s="303" t="s">
        <v>101</v>
      </c>
      <c r="D11" s="303" t="s">
        <v>115</v>
      </c>
      <c r="E11" s="303" t="s">
        <v>58</v>
      </c>
      <c r="F11" s="303" t="s">
        <v>99</v>
      </c>
      <c r="G11" s="304" t="s">
        <v>102</v>
      </c>
      <c r="H11" s="302" t="s">
        <v>103</v>
      </c>
      <c r="I11" s="303" t="s">
        <v>59</v>
      </c>
      <c r="J11" s="305" t="s">
        <v>60</v>
      </c>
      <c r="K11" s="303" t="s">
        <v>61</v>
      </c>
      <c r="L11" s="303" t="s">
        <v>104</v>
      </c>
      <c r="M11" s="303" t="s">
        <v>185</v>
      </c>
      <c r="N11" s="302" t="s">
        <v>62</v>
      </c>
      <c r="O11" s="303" t="s">
        <v>63</v>
      </c>
      <c r="P11" s="306">
        <v>16</v>
      </c>
      <c r="Q11" s="307" t="s">
        <v>105</v>
      </c>
      <c r="R11" s="307" t="s">
        <v>106</v>
      </c>
      <c r="S11" s="308" t="s">
        <v>64</v>
      </c>
      <c r="T11" s="302" t="s">
        <v>65</v>
      </c>
      <c r="U11" s="303" t="s">
        <v>107</v>
      </c>
      <c r="V11" s="305" t="s">
        <v>108</v>
      </c>
      <c r="W11" s="303" t="s">
        <v>109</v>
      </c>
      <c r="X11" s="303" t="s">
        <v>66</v>
      </c>
      <c r="Y11" s="303" t="s">
        <v>67</v>
      </c>
      <c r="Z11" s="302" t="s">
        <v>68</v>
      </c>
      <c r="AA11" s="303" t="s">
        <v>110</v>
      </c>
      <c r="AB11" s="303" t="s">
        <v>111</v>
      </c>
      <c r="AC11" s="303" t="s">
        <v>69</v>
      </c>
      <c r="AD11" s="303" t="s">
        <v>70</v>
      </c>
      <c r="AE11" s="305" t="s">
        <v>71</v>
      </c>
      <c r="AF11" s="302" t="s">
        <v>112</v>
      </c>
      <c r="AG11" s="303" t="s">
        <v>113</v>
      </c>
      <c r="AH11" s="305" t="s">
        <v>72</v>
      </c>
      <c r="AI11" s="303" t="s">
        <v>186</v>
      </c>
      <c r="AJ11" s="303" t="s">
        <v>187</v>
      </c>
      <c r="AK11" s="303" t="s">
        <v>188</v>
      </c>
      <c r="AL11" s="309" t="s">
        <v>189</v>
      </c>
      <c r="AM11" s="310" t="s">
        <v>197</v>
      </c>
      <c r="AN11" s="310" t="s">
        <v>198</v>
      </c>
      <c r="AO11" s="310" t="s">
        <v>199</v>
      </c>
      <c r="AP11" s="310" t="s">
        <v>200</v>
      </c>
      <c r="AQ11" s="311" t="s">
        <v>201</v>
      </c>
      <c r="AR11" s="302" t="s">
        <v>202</v>
      </c>
      <c r="AS11" s="303" t="s">
        <v>203</v>
      </c>
      <c r="AT11" s="305" t="s">
        <v>204</v>
      </c>
      <c r="AU11" s="312" t="s">
        <v>205</v>
      </c>
      <c r="AV11" s="312" t="s">
        <v>206</v>
      </c>
      <c r="AW11" s="313" t="s">
        <v>207</v>
      </c>
      <c r="AX11" s="314" t="s">
        <v>208</v>
      </c>
      <c r="AY11" s="315" t="s">
        <v>209</v>
      </c>
      <c r="AZ11" s="316" t="s">
        <v>210</v>
      </c>
      <c r="BA11" s="315" t="s">
        <v>211</v>
      </c>
      <c r="BB11" s="316" t="s">
        <v>212</v>
      </c>
      <c r="BC11" s="315" t="s">
        <v>213</v>
      </c>
      <c r="BD11" s="312" t="s">
        <v>214</v>
      </c>
      <c r="BE11" s="317" t="s">
        <v>215</v>
      </c>
      <c r="BF11" s="317" t="s">
        <v>216</v>
      </c>
      <c r="BG11" s="315" t="s">
        <v>217</v>
      </c>
      <c r="BH11" s="317" t="s">
        <v>218</v>
      </c>
      <c r="BI11" s="313" t="s">
        <v>219</v>
      </c>
      <c r="BJ11" s="112"/>
      <c r="BK11" s="115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</row>
    <row r="12" spans="1:63" ht="15">
      <c r="A12" s="7" t="s">
        <v>17</v>
      </c>
      <c r="B12" s="318">
        <v>174069</v>
      </c>
      <c r="C12" s="319">
        <v>189722</v>
      </c>
      <c r="D12" s="319">
        <v>519749</v>
      </c>
      <c r="E12" s="319">
        <v>195158</v>
      </c>
      <c r="F12" s="319">
        <v>108287</v>
      </c>
      <c r="G12" s="320">
        <v>99912</v>
      </c>
      <c r="H12" s="318">
        <v>87984</v>
      </c>
      <c r="I12" s="319">
        <v>96116</v>
      </c>
      <c r="J12" s="320" t="s">
        <v>74</v>
      </c>
      <c r="K12" s="319">
        <v>93</v>
      </c>
      <c r="L12" s="319">
        <v>95</v>
      </c>
      <c r="M12" s="319" t="s">
        <v>74</v>
      </c>
      <c r="N12" s="318">
        <v>93003</v>
      </c>
      <c r="O12" s="319">
        <v>97015</v>
      </c>
      <c r="P12" s="319">
        <v>519749</v>
      </c>
      <c r="Q12" s="319">
        <v>106891</v>
      </c>
      <c r="R12" s="319">
        <v>61843</v>
      </c>
      <c r="S12" s="320">
        <v>54752</v>
      </c>
      <c r="T12" s="318">
        <v>42907</v>
      </c>
      <c r="U12" s="319">
        <v>45618</v>
      </c>
      <c r="V12" s="320" t="s">
        <v>74</v>
      </c>
      <c r="W12" s="319">
        <v>88</v>
      </c>
      <c r="X12" s="319">
        <v>93</v>
      </c>
      <c r="Y12" s="319" t="s">
        <v>74</v>
      </c>
      <c r="Z12" s="318">
        <v>205179</v>
      </c>
      <c r="AA12" s="319">
        <v>194724</v>
      </c>
      <c r="AB12" s="319">
        <v>50330</v>
      </c>
      <c r="AC12" s="319">
        <v>229106</v>
      </c>
      <c r="AD12" s="319">
        <v>124591</v>
      </c>
      <c r="AE12" s="320">
        <v>117220</v>
      </c>
      <c r="AF12" s="318">
        <v>83344</v>
      </c>
      <c r="AG12" s="319">
        <v>77054</v>
      </c>
      <c r="AH12" s="320">
        <v>19065.004</v>
      </c>
      <c r="AI12" s="319">
        <v>96</v>
      </c>
      <c r="AJ12" s="319">
        <v>98</v>
      </c>
      <c r="AK12" s="319" t="s">
        <v>74</v>
      </c>
      <c r="AL12" s="318">
        <v>52046</v>
      </c>
      <c r="AM12" s="319">
        <v>61392</v>
      </c>
      <c r="AN12" s="319">
        <v>99610</v>
      </c>
      <c r="AO12" s="319">
        <v>42107</v>
      </c>
      <c r="AP12" s="319">
        <v>26341</v>
      </c>
      <c r="AQ12" s="320">
        <v>15487</v>
      </c>
      <c r="AR12" s="318">
        <v>14468</v>
      </c>
      <c r="AS12" s="319">
        <v>19979</v>
      </c>
      <c r="AT12" s="320">
        <v>37135</v>
      </c>
      <c r="AU12" s="321">
        <v>90</v>
      </c>
      <c r="AV12" s="319">
        <v>88</v>
      </c>
      <c r="AW12" s="322" t="s">
        <v>74</v>
      </c>
      <c r="AX12" s="323">
        <f aca="true" t="shared" si="0" ref="AX12:AX49">B12+N12+Z12+AL12</f>
        <v>524297</v>
      </c>
      <c r="AY12" s="324">
        <f aca="true" t="shared" si="1" ref="AY12:AY40">H12+T12+AF12+AR12</f>
        <v>228703</v>
      </c>
      <c r="AZ12" s="325">
        <f aca="true" t="shared" si="2" ref="AZ12:AZ40">C12+O12+AA12+AM12</f>
        <v>542853</v>
      </c>
      <c r="BA12" s="324">
        <f aca="true" t="shared" si="3" ref="BA12:BA40">I12+U12+AG12+AS12</f>
        <v>238767</v>
      </c>
      <c r="BB12" s="325">
        <v>669689</v>
      </c>
      <c r="BC12" s="324">
        <v>37135</v>
      </c>
      <c r="BD12" s="326">
        <v>573262</v>
      </c>
      <c r="BE12" s="327" t="s">
        <v>74</v>
      </c>
      <c r="BF12" s="327">
        <f>F12+R12+AD12+AP12</f>
        <v>321062</v>
      </c>
      <c r="BG12" s="327" t="s">
        <v>74</v>
      </c>
      <c r="BH12" s="327">
        <f>G12+S12+AE12+AQ12</f>
        <v>287371</v>
      </c>
      <c r="BI12" s="327" t="s">
        <v>74</v>
      </c>
      <c r="BJ12" s="43"/>
      <c r="BK12" s="158"/>
    </row>
    <row r="13" spans="1:63" ht="15">
      <c r="A13" s="7" t="s">
        <v>18</v>
      </c>
      <c r="B13" s="328">
        <v>4976</v>
      </c>
      <c r="C13" s="329">
        <v>5157</v>
      </c>
      <c r="D13" s="329">
        <v>20483</v>
      </c>
      <c r="E13" s="329">
        <v>5460</v>
      </c>
      <c r="F13" s="329">
        <v>5475</v>
      </c>
      <c r="G13" s="330">
        <v>5471</v>
      </c>
      <c r="H13" s="328">
        <v>1684</v>
      </c>
      <c r="I13" s="329">
        <v>1861</v>
      </c>
      <c r="J13" s="330" t="s">
        <v>74</v>
      </c>
      <c r="K13" s="329">
        <v>7</v>
      </c>
      <c r="L13" s="329">
        <v>6</v>
      </c>
      <c r="M13" s="329" t="s">
        <v>74</v>
      </c>
      <c r="N13" s="328">
        <v>5805</v>
      </c>
      <c r="O13" s="329">
        <v>6442</v>
      </c>
      <c r="P13" s="329">
        <v>20483</v>
      </c>
      <c r="Q13" s="329">
        <v>9103</v>
      </c>
      <c r="R13" s="329">
        <v>9362</v>
      </c>
      <c r="S13" s="330">
        <v>9690</v>
      </c>
      <c r="T13" s="328">
        <v>2068</v>
      </c>
      <c r="U13" s="329">
        <v>2325</v>
      </c>
      <c r="V13" s="330" t="s">
        <v>74</v>
      </c>
      <c r="W13" s="329">
        <v>16</v>
      </c>
      <c r="X13" s="329">
        <v>14</v>
      </c>
      <c r="Y13" s="329" t="s">
        <v>74</v>
      </c>
      <c r="Z13" s="328">
        <v>2793</v>
      </c>
      <c r="AA13" s="329">
        <v>2845</v>
      </c>
      <c r="AB13" s="329">
        <v>1330</v>
      </c>
      <c r="AC13" s="329">
        <v>3327</v>
      </c>
      <c r="AD13" s="329">
        <v>3762</v>
      </c>
      <c r="AE13" s="330">
        <v>3898</v>
      </c>
      <c r="AF13" s="328">
        <v>919</v>
      </c>
      <c r="AG13" s="329">
        <v>920</v>
      </c>
      <c r="AH13" s="330">
        <v>310.95399999999995</v>
      </c>
      <c r="AI13" s="329">
        <v>34</v>
      </c>
      <c r="AJ13" s="329">
        <v>32</v>
      </c>
      <c r="AK13" s="329" t="s">
        <v>74</v>
      </c>
      <c r="AL13" s="328">
        <v>2798</v>
      </c>
      <c r="AM13" s="329">
        <v>2954</v>
      </c>
      <c r="AN13" s="329">
        <v>914</v>
      </c>
      <c r="AO13" s="329">
        <v>3178</v>
      </c>
      <c r="AP13" s="329">
        <v>3165</v>
      </c>
      <c r="AQ13" s="330">
        <v>3292</v>
      </c>
      <c r="AR13" s="328">
        <v>679</v>
      </c>
      <c r="AS13" s="329">
        <v>764</v>
      </c>
      <c r="AT13" s="330">
        <v>205</v>
      </c>
      <c r="AU13" s="331">
        <v>60</v>
      </c>
      <c r="AV13" s="329">
        <v>57</v>
      </c>
      <c r="AW13" s="332" t="s">
        <v>74</v>
      </c>
      <c r="AX13" s="333">
        <f t="shared" si="0"/>
        <v>16372</v>
      </c>
      <c r="AY13" s="334">
        <f t="shared" si="1"/>
        <v>5350</v>
      </c>
      <c r="AZ13" s="335">
        <f t="shared" si="2"/>
        <v>17398</v>
      </c>
      <c r="BA13" s="334">
        <f t="shared" si="3"/>
        <v>5870</v>
      </c>
      <c r="BB13" s="335">
        <v>22727</v>
      </c>
      <c r="BC13" s="334">
        <v>205</v>
      </c>
      <c r="BD13" s="336">
        <v>21068</v>
      </c>
      <c r="BE13" s="337" t="s">
        <v>74</v>
      </c>
      <c r="BF13" s="337">
        <f aca="true" t="shared" si="4" ref="BF13:BF49">F13+R13+AD13+AP13</f>
        <v>21764</v>
      </c>
      <c r="BG13" s="337" t="s">
        <v>74</v>
      </c>
      <c r="BH13" s="337">
        <f aca="true" t="shared" si="5" ref="BH13:BH50">G13+S13+AE13+AQ13</f>
        <v>22351</v>
      </c>
      <c r="BI13" s="337" t="s">
        <v>74</v>
      </c>
      <c r="BJ13" s="43"/>
      <c r="BK13" s="158"/>
    </row>
    <row r="14" spans="1:63" ht="15">
      <c r="A14" s="7" t="s">
        <v>19</v>
      </c>
      <c r="B14" s="318">
        <v>86676</v>
      </c>
      <c r="C14" s="319">
        <v>86676</v>
      </c>
      <c r="D14" s="319">
        <v>277532</v>
      </c>
      <c r="E14" s="319">
        <v>134300</v>
      </c>
      <c r="F14" s="319">
        <v>134790</v>
      </c>
      <c r="G14" s="320">
        <v>133900</v>
      </c>
      <c r="H14" s="318">
        <v>31562</v>
      </c>
      <c r="I14" s="319">
        <v>31562</v>
      </c>
      <c r="J14" s="320" t="s">
        <v>74</v>
      </c>
      <c r="K14" s="319">
        <v>83</v>
      </c>
      <c r="L14" s="319">
        <v>83</v>
      </c>
      <c r="M14" s="319" t="s">
        <v>74</v>
      </c>
      <c r="N14" s="318">
        <v>81537</v>
      </c>
      <c r="O14" s="319">
        <v>81637</v>
      </c>
      <c r="P14" s="319">
        <v>277532</v>
      </c>
      <c r="Q14" s="319">
        <v>97224</v>
      </c>
      <c r="R14" s="319">
        <v>97888</v>
      </c>
      <c r="S14" s="320">
        <v>97375</v>
      </c>
      <c r="T14" s="318">
        <v>19541</v>
      </c>
      <c r="U14" s="319">
        <v>19541</v>
      </c>
      <c r="V14" s="320" t="s">
        <v>74</v>
      </c>
      <c r="W14" s="319">
        <v>41</v>
      </c>
      <c r="X14" s="319">
        <v>41</v>
      </c>
      <c r="Y14" s="319" t="s">
        <v>74</v>
      </c>
      <c r="Z14" s="318">
        <v>61551</v>
      </c>
      <c r="AA14" s="319">
        <v>14845</v>
      </c>
      <c r="AB14" s="319">
        <v>56935</v>
      </c>
      <c r="AC14" s="319">
        <v>71939</v>
      </c>
      <c r="AD14" s="319">
        <v>79034</v>
      </c>
      <c r="AE14" s="320">
        <v>82335</v>
      </c>
      <c r="AF14" s="318">
        <v>15801</v>
      </c>
      <c r="AG14" s="319">
        <v>4703</v>
      </c>
      <c r="AH14" s="320">
        <v>16812.9055</v>
      </c>
      <c r="AI14" s="319">
        <v>29</v>
      </c>
      <c r="AJ14" s="319">
        <v>24</v>
      </c>
      <c r="AK14" s="319" t="s">
        <v>74</v>
      </c>
      <c r="AL14" s="318">
        <v>17963</v>
      </c>
      <c r="AM14" s="319">
        <v>44433</v>
      </c>
      <c r="AN14" s="319">
        <v>12961</v>
      </c>
      <c r="AO14" s="319">
        <v>33902</v>
      </c>
      <c r="AP14" s="319">
        <v>35344</v>
      </c>
      <c r="AQ14" s="320">
        <v>40225</v>
      </c>
      <c r="AR14" s="318">
        <v>5324</v>
      </c>
      <c r="AS14" s="319">
        <v>12044</v>
      </c>
      <c r="AT14" s="320">
        <v>4190</v>
      </c>
      <c r="AU14" s="321">
        <v>29</v>
      </c>
      <c r="AV14" s="319">
        <v>14</v>
      </c>
      <c r="AW14" s="322" t="s">
        <v>74</v>
      </c>
      <c r="AX14" s="323">
        <f t="shared" si="0"/>
        <v>247727</v>
      </c>
      <c r="AY14" s="324">
        <f t="shared" si="1"/>
        <v>72228</v>
      </c>
      <c r="AZ14" s="325">
        <f t="shared" si="2"/>
        <v>227591</v>
      </c>
      <c r="BA14" s="324">
        <f t="shared" si="3"/>
        <v>67850</v>
      </c>
      <c r="BB14" s="325">
        <v>347428</v>
      </c>
      <c r="BC14" s="324">
        <v>4190</v>
      </c>
      <c r="BD14" s="326">
        <v>337365</v>
      </c>
      <c r="BE14" s="327" t="s">
        <v>74</v>
      </c>
      <c r="BF14" s="327">
        <f t="shared" si="4"/>
        <v>347056</v>
      </c>
      <c r="BG14" s="327" t="s">
        <v>74</v>
      </c>
      <c r="BH14" s="327">
        <f t="shared" si="5"/>
        <v>353835</v>
      </c>
      <c r="BI14" s="327" t="s">
        <v>74</v>
      </c>
      <c r="BJ14" s="43"/>
      <c r="BK14" s="158"/>
    </row>
    <row r="15" spans="1:63" ht="15">
      <c r="A15" s="7" t="s">
        <v>20</v>
      </c>
      <c r="B15" s="328">
        <v>159910</v>
      </c>
      <c r="C15" s="329">
        <v>153574</v>
      </c>
      <c r="D15" s="329">
        <v>361466</v>
      </c>
      <c r="E15" s="329">
        <v>136289</v>
      </c>
      <c r="F15" s="329">
        <v>144392</v>
      </c>
      <c r="G15" s="330">
        <v>146405</v>
      </c>
      <c r="H15" s="328">
        <v>62394</v>
      </c>
      <c r="I15" s="329">
        <v>62184</v>
      </c>
      <c r="J15" s="330" t="s">
        <v>74</v>
      </c>
      <c r="K15" s="329">
        <v>85</v>
      </c>
      <c r="L15" s="329">
        <v>85</v>
      </c>
      <c r="M15" s="329" t="s">
        <v>74</v>
      </c>
      <c r="N15" s="328">
        <v>146645</v>
      </c>
      <c r="O15" s="329">
        <v>169544</v>
      </c>
      <c r="P15" s="329">
        <v>361466</v>
      </c>
      <c r="Q15" s="329">
        <v>259175</v>
      </c>
      <c r="R15" s="329">
        <v>265649</v>
      </c>
      <c r="S15" s="330">
        <v>274830</v>
      </c>
      <c r="T15" s="328">
        <v>56144</v>
      </c>
      <c r="U15" s="329">
        <v>65938</v>
      </c>
      <c r="V15" s="330" t="s">
        <v>74</v>
      </c>
      <c r="W15" s="329">
        <v>90</v>
      </c>
      <c r="X15" s="329">
        <v>90</v>
      </c>
      <c r="Y15" s="329" t="s">
        <v>74</v>
      </c>
      <c r="Z15" s="328">
        <v>24186</v>
      </c>
      <c r="AA15" s="329">
        <v>24970</v>
      </c>
      <c r="AB15" s="329">
        <v>48229</v>
      </c>
      <c r="AC15" s="329">
        <v>31021</v>
      </c>
      <c r="AD15" s="329">
        <v>39478</v>
      </c>
      <c r="AE15" s="330">
        <v>40095</v>
      </c>
      <c r="AF15" s="328">
        <v>3791</v>
      </c>
      <c r="AG15" s="329">
        <v>4536</v>
      </c>
      <c r="AH15" s="330">
        <v>12370.7385</v>
      </c>
      <c r="AI15" s="329">
        <v>98</v>
      </c>
      <c r="AJ15" s="329">
        <v>98</v>
      </c>
      <c r="AK15" s="329" t="s">
        <v>74</v>
      </c>
      <c r="AL15" s="328">
        <v>38722</v>
      </c>
      <c r="AM15" s="329">
        <v>39267</v>
      </c>
      <c r="AN15" s="329">
        <v>6678</v>
      </c>
      <c r="AO15" s="329">
        <v>33790</v>
      </c>
      <c r="AP15" s="329">
        <v>52128</v>
      </c>
      <c r="AQ15" s="330">
        <v>60473</v>
      </c>
      <c r="AR15" s="328">
        <v>11390</v>
      </c>
      <c r="AS15" s="329">
        <v>8400</v>
      </c>
      <c r="AT15" s="330">
        <v>1543</v>
      </c>
      <c r="AU15" s="331">
        <v>95</v>
      </c>
      <c r="AV15" s="329">
        <v>95</v>
      </c>
      <c r="AW15" s="332" t="s">
        <v>74</v>
      </c>
      <c r="AX15" s="333">
        <f t="shared" si="0"/>
        <v>369463</v>
      </c>
      <c r="AY15" s="334">
        <f t="shared" si="1"/>
        <v>133719</v>
      </c>
      <c r="AZ15" s="335">
        <f t="shared" si="2"/>
        <v>387355</v>
      </c>
      <c r="BA15" s="334">
        <f t="shared" si="3"/>
        <v>141058</v>
      </c>
      <c r="BB15" s="335">
        <v>416373</v>
      </c>
      <c r="BC15" s="334">
        <v>1543</v>
      </c>
      <c r="BD15" s="336">
        <v>460275</v>
      </c>
      <c r="BE15" s="337" t="s">
        <v>74</v>
      </c>
      <c r="BF15" s="337">
        <f t="shared" si="4"/>
        <v>501647</v>
      </c>
      <c r="BG15" s="337" t="s">
        <v>74</v>
      </c>
      <c r="BH15" s="337">
        <f t="shared" si="5"/>
        <v>521803</v>
      </c>
      <c r="BI15" s="337" t="s">
        <v>74</v>
      </c>
      <c r="BJ15" s="43"/>
      <c r="BK15" s="159"/>
    </row>
    <row r="16" spans="1:63" ht="15">
      <c r="A16" s="7" t="s">
        <v>21</v>
      </c>
      <c r="B16" s="318">
        <v>107846</v>
      </c>
      <c r="C16" s="319">
        <v>110728</v>
      </c>
      <c r="D16" s="319">
        <v>207108</v>
      </c>
      <c r="E16" s="319">
        <v>107669</v>
      </c>
      <c r="F16" s="319">
        <v>103808</v>
      </c>
      <c r="G16" s="320">
        <v>100790</v>
      </c>
      <c r="H16" s="318">
        <v>39972</v>
      </c>
      <c r="I16" s="319">
        <v>41306</v>
      </c>
      <c r="J16" s="320" t="s">
        <v>74</v>
      </c>
      <c r="K16" s="319">
        <v>72</v>
      </c>
      <c r="L16" s="319">
        <v>69</v>
      </c>
      <c r="M16" s="319" t="s">
        <v>74</v>
      </c>
      <c r="N16" s="318">
        <v>55173</v>
      </c>
      <c r="O16" s="319">
        <v>61141</v>
      </c>
      <c r="P16" s="319">
        <v>207108</v>
      </c>
      <c r="Q16" s="319">
        <v>71174</v>
      </c>
      <c r="R16" s="319">
        <v>70574</v>
      </c>
      <c r="S16" s="320">
        <v>71899</v>
      </c>
      <c r="T16" s="318">
        <v>20040</v>
      </c>
      <c r="U16" s="319">
        <v>22103</v>
      </c>
      <c r="V16" s="320" t="s">
        <v>74</v>
      </c>
      <c r="W16" s="319">
        <v>73</v>
      </c>
      <c r="X16" s="319">
        <v>71</v>
      </c>
      <c r="Y16" s="319" t="s">
        <v>74</v>
      </c>
      <c r="Z16" s="318">
        <v>13517</v>
      </c>
      <c r="AA16" s="319">
        <v>13382</v>
      </c>
      <c r="AB16" s="319">
        <v>16787</v>
      </c>
      <c r="AC16" s="319">
        <v>18004</v>
      </c>
      <c r="AD16" s="319">
        <v>19787</v>
      </c>
      <c r="AE16" s="320">
        <v>19989</v>
      </c>
      <c r="AF16" s="318">
        <v>5190</v>
      </c>
      <c r="AG16" s="319">
        <v>5282</v>
      </c>
      <c r="AH16" s="320">
        <v>7221.767400000001</v>
      </c>
      <c r="AI16" s="319">
        <v>70</v>
      </c>
      <c r="AJ16" s="319">
        <v>69</v>
      </c>
      <c r="AK16" s="319" t="s">
        <v>74</v>
      </c>
      <c r="AL16" s="318">
        <v>29316</v>
      </c>
      <c r="AM16" s="319">
        <v>31880</v>
      </c>
      <c r="AN16" s="319">
        <v>20412</v>
      </c>
      <c r="AO16" s="319">
        <v>44850</v>
      </c>
      <c r="AP16" s="319">
        <v>48141</v>
      </c>
      <c r="AQ16" s="320">
        <v>51264</v>
      </c>
      <c r="AR16" s="318">
        <v>10329</v>
      </c>
      <c r="AS16" s="319">
        <v>11346</v>
      </c>
      <c r="AT16" s="320">
        <v>8206</v>
      </c>
      <c r="AU16" s="321">
        <v>78</v>
      </c>
      <c r="AV16" s="319">
        <v>77</v>
      </c>
      <c r="AW16" s="322" t="s">
        <v>74</v>
      </c>
      <c r="AX16" s="323">
        <f t="shared" si="0"/>
        <v>205852</v>
      </c>
      <c r="AY16" s="324">
        <f t="shared" si="1"/>
        <v>75531</v>
      </c>
      <c r="AZ16" s="325">
        <f t="shared" si="2"/>
        <v>217131</v>
      </c>
      <c r="BA16" s="324">
        <f t="shared" si="3"/>
        <v>80037</v>
      </c>
      <c r="BB16" s="325">
        <v>244307</v>
      </c>
      <c r="BC16" s="324">
        <v>8206</v>
      </c>
      <c r="BD16" s="326">
        <v>241697</v>
      </c>
      <c r="BE16" s="327" t="s">
        <v>74</v>
      </c>
      <c r="BF16" s="327">
        <f t="shared" si="4"/>
        <v>242310</v>
      </c>
      <c r="BG16" s="327" t="s">
        <v>74</v>
      </c>
      <c r="BH16" s="327">
        <f t="shared" si="5"/>
        <v>243942</v>
      </c>
      <c r="BI16" s="327" t="s">
        <v>74</v>
      </c>
      <c r="BJ16" s="43"/>
      <c r="BK16" s="159"/>
    </row>
    <row r="17" spans="1:63" ht="15">
      <c r="A17" s="7" t="s">
        <v>22</v>
      </c>
      <c r="B17" s="328">
        <v>3950</v>
      </c>
      <c r="C17" s="329">
        <v>4041</v>
      </c>
      <c r="D17" s="329">
        <v>10694</v>
      </c>
      <c r="E17" s="329">
        <v>2900</v>
      </c>
      <c r="F17" s="329">
        <v>2784</v>
      </c>
      <c r="G17" s="330">
        <v>3016</v>
      </c>
      <c r="H17" s="328">
        <v>3577</v>
      </c>
      <c r="I17" s="329">
        <v>3678</v>
      </c>
      <c r="J17" s="330" t="s">
        <v>74</v>
      </c>
      <c r="K17" s="329">
        <v>94</v>
      </c>
      <c r="L17" s="329">
        <v>71</v>
      </c>
      <c r="M17" s="329" t="s">
        <v>74</v>
      </c>
      <c r="N17" s="328">
        <v>2428</v>
      </c>
      <c r="O17" s="329">
        <v>2526</v>
      </c>
      <c r="P17" s="329">
        <v>10694</v>
      </c>
      <c r="Q17" s="329">
        <v>621</v>
      </c>
      <c r="R17" s="329">
        <v>635</v>
      </c>
      <c r="S17" s="330">
        <v>758</v>
      </c>
      <c r="T17" s="328">
        <v>1732</v>
      </c>
      <c r="U17" s="329">
        <v>1846</v>
      </c>
      <c r="V17" s="330" t="s">
        <v>74</v>
      </c>
      <c r="W17" s="329">
        <v>100</v>
      </c>
      <c r="X17" s="329">
        <v>86</v>
      </c>
      <c r="Y17" s="329" t="s">
        <v>74</v>
      </c>
      <c r="Z17" s="328">
        <v>3055</v>
      </c>
      <c r="AA17" s="329">
        <v>3104</v>
      </c>
      <c r="AB17" s="329">
        <v>2065</v>
      </c>
      <c r="AC17" s="329">
        <v>6775</v>
      </c>
      <c r="AD17" s="329">
        <v>6918</v>
      </c>
      <c r="AE17" s="330">
        <v>6896</v>
      </c>
      <c r="AF17" s="328">
        <v>1858</v>
      </c>
      <c r="AG17" s="329">
        <v>1942</v>
      </c>
      <c r="AH17" s="330">
        <v>1364.965</v>
      </c>
      <c r="AI17" s="329">
        <v>100</v>
      </c>
      <c r="AJ17" s="329">
        <v>100</v>
      </c>
      <c r="AK17" s="329" t="s">
        <v>74</v>
      </c>
      <c r="AL17" s="328">
        <v>1418</v>
      </c>
      <c r="AM17" s="329">
        <v>1449</v>
      </c>
      <c r="AN17" s="329">
        <v>1475</v>
      </c>
      <c r="AO17" s="329">
        <v>2242</v>
      </c>
      <c r="AP17" s="329">
        <v>2367</v>
      </c>
      <c r="AQ17" s="330">
        <v>2505</v>
      </c>
      <c r="AR17" s="328">
        <v>808</v>
      </c>
      <c r="AS17" s="329">
        <v>833</v>
      </c>
      <c r="AT17" s="330">
        <v>910</v>
      </c>
      <c r="AU17" s="331">
        <v>92</v>
      </c>
      <c r="AV17" s="329">
        <v>84</v>
      </c>
      <c r="AW17" s="332" t="s">
        <v>74</v>
      </c>
      <c r="AX17" s="333">
        <f t="shared" si="0"/>
        <v>10851</v>
      </c>
      <c r="AY17" s="334">
        <f t="shared" si="1"/>
        <v>7975</v>
      </c>
      <c r="AZ17" s="335">
        <f t="shared" si="2"/>
        <v>11120</v>
      </c>
      <c r="BA17" s="334">
        <f t="shared" si="3"/>
        <v>8299</v>
      </c>
      <c r="BB17" s="335">
        <v>14234</v>
      </c>
      <c r="BC17" s="334">
        <v>910</v>
      </c>
      <c r="BD17" s="336">
        <v>12816</v>
      </c>
      <c r="BE17" s="337" t="s">
        <v>74</v>
      </c>
      <c r="BF17" s="337">
        <v>12858</v>
      </c>
      <c r="BG17" s="337" t="s">
        <v>74</v>
      </c>
      <c r="BH17" s="337">
        <f t="shared" si="5"/>
        <v>13175</v>
      </c>
      <c r="BI17" s="337" t="s">
        <v>74</v>
      </c>
      <c r="BJ17" s="43"/>
      <c r="BK17" s="159"/>
    </row>
    <row r="18" spans="1:63" ht="15">
      <c r="A18" s="7" t="s">
        <v>23</v>
      </c>
      <c r="B18" s="318">
        <v>0</v>
      </c>
      <c r="C18" s="319">
        <v>0</v>
      </c>
      <c r="D18" s="319">
        <v>303607</v>
      </c>
      <c r="E18" s="319">
        <v>34846</v>
      </c>
      <c r="F18" s="319">
        <v>34657</v>
      </c>
      <c r="G18" s="320">
        <v>35010</v>
      </c>
      <c r="H18" s="318">
        <v>0</v>
      </c>
      <c r="I18" s="319">
        <v>0</v>
      </c>
      <c r="J18" s="320" t="s">
        <v>74</v>
      </c>
      <c r="K18" s="319">
        <v>0</v>
      </c>
      <c r="L18" s="319">
        <v>0</v>
      </c>
      <c r="M18" s="319" t="s">
        <v>74</v>
      </c>
      <c r="N18" s="318">
        <v>244331</v>
      </c>
      <c r="O18" s="319">
        <v>244331</v>
      </c>
      <c r="P18" s="319">
        <v>303607</v>
      </c>
      <c r="Q18" s="319">
        <v>229545</v>
      </c>
      <c r="R18" s="319">
        <v>238982</v>
      </c>
      <c r="S18" s="320">
        <v>241923</v>
      </c>
      <c r="T18" s="318">
        <v>124426</v>
      </c>
      <c r="U18" s="319">
        <v>124426</v>
      </c>
      <c r="V18" s="320" t="s">
        <v>74</v>
      </c>
      <c r="W18" s="319">
        <v>100</v>
      </c>
      <c r="X18" s="319">
        <v>100</v>
      </c>
      <c r="Y18" s="319" t="s">
        <v>74</v>
      </c>
      <c r="Z18" s="318">
        <v>40048</v>
      </c>
      <c r="AA18" s="319">
        <v>37089</v>
      </c>
      <c r="AB18" s="319">
        <v>41421</v>
      </c>
      <c r="AC18" s="319">
        <v>25066</v>
      </c>
      <c r="AD18" s="319">
        <v>24253</v>
      </c>
      <c r="AE18" s="320">
        <v>23446</v>
      </c>
      <c r="AF18" s="318">
        <v>12433</v>
      </c>
      <c r="AG18" s="319">
        <v>11835</v>
      </c>
      <c r="AH18" s="320">
        <v>12078.3636</v>
      </c>
      <c r="AI18" s="319">
        <v>100</v>
      </c>
      <c r="AJ18" s="319">
        <v>100</v>
      </c>
      <c r="AK18" s="319" t="s">
        <v>74</v>
      </c>
      <c r="AL18" s="318">
        <v>34881</v>
      </c>
      <c r="AM18" s="319">
        <v>40627</v>
      </c>
      <c r="AN18" s="319">
        <v>18877</v>
      </c>
      <c r="AO18" s="319">
        <v>79671</v>
      </c>
      <c r="AP18" s="319">
        <v>84544</v>
      </c>
      <c r="AQ18" s="320">
        <v>88085</v>
      </c>
      <c r="AR18" s="318">
        <v>11394</v>
      </c>
      <c r="AS18" s="319">
        <v>12470</v>
      </c>
      <c r="AT18" s="320">
        <v>5959</v>
      </c>
      <c r="AU18" s="321">
        <v>100</v>
      </c>
      <c r="AV18" s="319">
        <v>100</v>
      </c>
      <c r="AW18" s="322" t="s">
        <v>74</v>
      </c>
      <c r="AX18" s="323">
        <f t="shared" si="0"/>
        <v>319260</v>
      </c>
      <c r="AY18" s="324">
        <f t="shared" si="1"/>
        <v>148253</v>
      </c>
      <c r="AZ18" s="325">
        <f t="shared" si="2"/>
        <v>322047</v>
      </c>
      <c r="BA18" s="324">
        <f t="shared" si="3"/>
        <v>148731</v>
      </c>
      <c r="BB18" s="325">
        <v>363905</v>
      </c>
      <c r="BC18" s="324">
        <v>5959</v>
      </c>
      <c r="BD18" s="326">
        <v>369132</v>
      </c>
      <c r="BE18" s="327" t="s">
        <v>74</v>
      </c>
      <c r="BF18" s="327">
        <f t="shared" si="4"/>
        <v>382436</v>
      </c>
      <c r="BG18" s="327" t="s">
        <v>74</v>
      </c>
      <c r="BH18" s="327">
        <f t="shared" si="5"/>
        <v>388464</v>
      </c>
      <c r="BI18" s="327" t="s">
        <v>74</v>
      </c>
      <c r="BJ18" s="43"/>
      <c r="BK18" s="159"/>
    </row>
    <row r="19" spans="1:63" ht="15">
      <c r="A19" s="7" t="s">
        <v>24</v>
      </c>
      <c r="B19" s="328">
        <v>27944</v>
      </c>
      <c r="C19" s="329">
        <v>27944</v>
      </c>
      <c r="D19" s="329">
        <v>175090</v>
      </c>
      <c r="E19" s="329">
        <v>42412</v>
      </c>
      <c r="F19" s="329">
        <v>41138</v>
      </c>
      <c r="G19" s="330">
        <v>40322</v>
      </c>
      <c r="H19" s="328">
        <v>13121</v>
      </c>
      <c r="I19" s="329">
        <v>13121</v>
      </c>
      <c r="J19" s="330" t="s">
        <v>74</v>
      </c>
      <c r="K19" s="329">
        <v>95</v>
      </c>
      <c r="L19" s="329">
        <v>100</v>
      </c>
      <c r="M19" s="329" t="s">
        <v>74</v>
      </c>
      <c r="N19" s="328">
        <v>22835</v>
      </c>
      <c r="O19" s="329">
        <v>22835</v>
      </c>
      <c r="P19" s="329">
        <v>175090</v>
      </c>
      <c r="Q19" s="329">
        <v>27599</v>
      </c>
      <c r="R19" s="329">
        <v>28360</v>
      </c>
      <c r="S19" s="330">
        <v>30447</v>
      </c>
      <c r="T19" s="328">
        <v>9550</v>
      </c>
      <c r="U19" s="329">
        <v>9550</v>
      </c>
      <c r="V19" s="330" t="s">
        <v>74</v>
      </c>
      <c r="W19" s="329">
        <v>85</v>
      </c>
      <c r="X19" s="329">
        <v>100</v>
      </c>
      <c r="Y19" s="329" t="s">
        <v>74</v>
      </c>
      <c r="Z19" s="328">
        <v>39825</v>
      </c>
      <c r="AA19" s="329">
        <v>39825</v>
      </c>
      <c r="AB19" s="329">
        <v>7957</v>
      </c>
      <c r="AC19" s="329">
        <v>36862</v>
      </c>
      <c r="AD19" s="329">
        <v>39072</v>
      </c>
      <c r="AE19" s="330">
        <v>37902</v>
      </c>
      <c r="AF19" s="328">
        <v>17328</v>
      </c>
      <c r="AG19" s="329">
        <v>17328</v>
      </c>
      <c r="AH19" s="330">
        <v>4031.8119</v>
      </c>
      <c r="AI19" s="329">
        <v>94</v>
      </c>
      <c r="AJ19" s="329">
        <v>100</v>
      </c>
      <c r="AK19" s="329" t="s">
        <v>74</v>
      </c>
      <c r="AL19" s="328">
        <v>59973</v>
      </c>
      <c r="AM19" s="329">
        <v>59973</v>
      </c>
      <c r="AN19" s="329">
        <v>13472</v>
      </c>
      <c r="AO19" s="329">
        <v>77349</v>
      </c>
      <c r="AP19" s="329">
        <v>93320</v>
      </c>
      <c r="AQ19" s="330">
        <v>96787</v>
      </c>
      <c r="AR19" s="328">
        <v>28126</v>
      </c>
      <c r="AS19" s="329">
        <v>28126</v>
      </c>
      <c r="AT19" s="330">
        <v>5718</v>
      </c>
      <c r="AU19" s="331">
        <v>97</v>
      </c>
      <c r="AV19" s="329">
        <v>100</v>
      </c>
      <c r="AW19" s="332" t="s">
        <v>74</v>
      </c>
      <c r="AX19" s="333">
        <f t="shared" si="0"/>
        <v>150577</v>
      </c>
      <c r="AY19" s="334">
        <f t="shared" si="1"/>
        <v>68125</v>
      </c>
      <c r="AZ19" s="335">
        <f t="shared" si="2"/>
        <v>150577</v>
      </c>
      <c r="BA19" s="334">
        <f t="shared" si="3"/>
        <v>68125</v>
      </c>
      <c r="BB19" s="335">
        <v>196519</v>
      </c>
      <c r="BC19" s="334">
        <v>5718</v>
      </c>
      <c r="BD19" s="336">
        <v>184222</v>
      </c>
      <c r="BE19" s="337" t="s">
        <v>74</v>
      </c>
      <c r="BF19" s="337">
        <f t="shared" si="4"/>
        <v>201890</v>
      </c>
      <c r="BG19" s="337" t="s">
        <v>74</v>
      </c>
      <c r="BH19" s="337">
        <f t="shared" si="5"/>
        <v>205458</v>
      </c>
      <c r="BI19" s="337" t="s">
        <v>74</v>
      </c>
      <c r="BJ19" s="43"/>
      <c r="BK19" s="159"/>
    </row>
    <row r="20" spans="1:63" ht="15">
      <c r="A20" s="7" t="s">
        <v>25</v>
      </c>
      <c r="B20" s="318">
        <v>29740</v>
      </c>
      <c r="C20" s="319">
        <v>28771</v>
      </c>
      <c r="D20" s="319">
        <v>87499</v>
      </c>
      <c r="E20" s="319">
        <v>28174</v>
      </c>
      <c r="F20" s="319">
        <v>28677</v>
      </c>
      <c r="G20" s="320">
        <v>27880</v>
      </c>
      <c r="H20" s="318">
        <v>13513</v>
      </c>
      <c r="I20" s="319">
        <v>12887</v>
      </c>
      <c r="J20" s="320" t="s">
        <v>74</v>
      </c>
      <c r="K20" s="319">
        <v>100</v>
      </c>
      <c r="L20" s="319">
        <v>100</v>
      </c>
      <c r="M20" s="319" t="s">
        <v>74</v>
      </c>
      <c r="N20" s="318">
        <v>28011</v>
      </c>
      <c r="O20" s="319">
        <v>14900</v>
      </c>
      <c r="P20" s="319">
        <v>87499</v>
      </c>
      <c r="Q20" s="319">
        <v>15263</v>
      </c>
      <c r="R20" s="319">
        <v>14857</v>
      </c>
      <c r="S20" s="320">
        <v>14474</v>
      </c>
      <c r="T20" s="318">
        <v>10630</v>
      </c>
      <c r="U20" s="319">
        <v>6115</v>
      </c>
      <c r="V20" s="320" t="s">
        <v>74</v>
      </c>
      <c r="W20" s="319">
        <v>100</v>
      </c>
      <c r="X20" s="319">
        <v>100</v>
      </c>
      <c r="Y20" s="319" t="s">
        <v>74</v>
      </c>
      <c r="Z20" s="318">
        <v>10022</v>
      </c>
      <c r="AA20" s="319">
        <v>14106</v>
      </c>
      <c r="AB20" s="319">
        <v>10085</v>
      </c>
      <c r="AC20" s="319">
        <v>12825</v>
      </c>
      <c r="AD20" s="319">
        <v>13535</v>
      </c>
      <c r="AE20" s="320">
        <v>14418</v>
      </c>
      <c r="AF20" s="318">
        <v>5238</v>
      </c>
      <c r="AG20" s="319">
        <v>7261</v>
      </c>
      <c r="AH20" s="320">
        <v>4649.185</v>
      </c>
      <c r="AI20" s="319">
        <v>100</v>
      </c>
      <c r="AJ20" s="319">
        <v>100</v>
      </c>
      <c r="AK20" s="319" t="s">
        <v>74</v>
      </c>
      <c r="AL20" s="318">
        <v>19000</v>
      </c>
      <c r="AM20" s="319">
        <v>32290</v>
      </c>
      <c r="AN20" s="319">
        <v>11902</v>
      </c>
      <c r="AO20" s="319">
        <v>33918</v>
      </c>
      <c r="AP20" s="319">
        <v>36243</v>
      </c>
      <c r="AQ20" s="320">
        <v>38253</v>
      </c>
      <c r="AR20" s="318">
        <v>7735</v>
      </c>
      <c r="AS20" s="319">
        <v>14256</v>
      </c>
      <c r="AT20" s="320">
        <v>4405</v>
      </c>
      <c r="AU20" s="321">
        <v>100</v>
      </c>
      <c r="AV20" s="319">
        <v>100</v>
      </c>
      <c r="AW20" s="322" t="s">
        <v>74</v>
      </c>
      <c r="AX20" s="323">
        <f t="shared" si="0"/>
        <v>86773</v>
      </c>
      <c r="AY20" s="324">
        <f t="shared" si="1"/>
        <v>37116</v>
      </c>
      <c r="AZ20" s="325">
        <f t="shared" si="2"/>
        <v>90067</v>
      </c>
      <c r="BA20" s="324">
        <f t="shared" si="3"/>
        <v>40519</v>
      </c>
      <c r="BB20" s="325">
        <v>109486</v>
      </c>
      <c r="BC20" s="324">
        <v>4405</v>
      </c>
      <c r="BD20" s="326">
        <v>90180</v>
      </c>
      <c r="BE20" s="327" t="s">
        <v>74</v>
      </c>
      <c r="BF20" s="327">
        <f t="shared" si="4"/>
        <v>93312</v>
      </c>
      <c r="BG20" s="327" t="s">
        <v>74</v>
      </c>
      <c r="BH20" s="327">
        <f t="shared" si="5"/>
        <v>95025</v>
      </c>
      <c r="BI20" s="327" t="s">
        <v>74</v>
      </c>
      <c r="BJ20" s="43"/>
      <c r="BK20" s="159"/>
    </row>
    <row r="21" spans="1:63" ht="15">
      <c r="A21" s="7" t="s">
        <v>26</v>
      </c>
      <c r="B21" s="328">
        <v>59376</v>
      </c>
      <c r="C21" s="329">
        <v>59148</v>
      </c>
      <c r="D21" s="329">
        <v>147034</v>
      </c>
      <c r="E21" s="329">
        <v>35273</v>
      </c>
      <c r="F21" s="329">
        <v>35670</v>
      </c>
      <c r="G21" s="330">
        <v>35378</v>
      </c>
      <c r="H21" s="328">
        <v>23466</v>
      </c>
      <c r="I21" s="329">
        <v>23278</v>
      </c>
      <c r="J21" s="330" t="s">
        <v>74</v>
      </c>
      <c r="K21" s="329">
        <v>40</v>
      </c>
      <c r="L21" s="329">
        <v>40</v>
      </c>
      <c r="M21" s="329" t="s">
        <v>74</v>
      </c>
      <c r="N21" s="328">
        <v>45151</v>
      </c>
      <c r="O21" s="329">
        <v>45151</v>
      </c>
      <c r="P21" s="329">
        <v>147034</v>
      </c>
      <c r="Q21" s="329">
        <v>65779</v>
      </c>
      <c r="R21" s="329">
        <v>66650</v>
      </c>
      <c r="S21" s="330">
        <v>67736</v>
      </c>
      <c r="T21" s="328">
        <v>20144</v>
      </c>
      <c r="U21" s="329">
        <v>20144</v>
      </c>
      <c r="V21" s="330" t="s">
        <v>74</v>
      </c>
      <c r="W21" s="329">
        <v>48</v>
      </c>
      <c r="X21" s="329">
        <v>48</v>
      </c>
      <c r="Y21" s="329" t="s">
        <v>74</v>
      </c>
      <c r="Z21" s="328">
        <v>25370</v>
      </c>
      <c r="AA21" s="329">
        <v>25370</v>
      </c>
      <c r="AB21" s="329">
        <v>9659</v>
      </c>
      <c r="AC21" s="329">
        <v>38404</v>
      </c>
      <c r="AD21" s="329">
        <v>40657</v>
      </c>
      <c r="AE21" s="330">
        <v>42233</v>
      </c>
      <c r="AF21" s="328">
        <v>11060</v>
      </c>
      <c r="AG21" s="329">
        <v>11060</v>
      </c>
      <c r="AH21" s="330">
        <v>3778.6007999999997</v>
      </c>
      <c r="AI21" s="329">
        <v>54</v>
      </c>
      <c r="AJ21" s="329">
        <v>54</v>
      </c>
      <c r="AK21" s="329" t="s">
        <v>74</v>
      </c>
      <c r="AL21" s="328">
        <v>18489</v>
      </c>
      <c r="AM21" s="329">
        <v>18489</v>
      </c>
      <c r="AN21" s="329">
        <v>4898</v>
      </c>
      <c r="AO21" s="329">
        <v>21130</v>
      </c>
      <c r="AP21" s="329">
        <v>22016</v>
      </c>
      <c r="AQ21" s="330">
        <v>23009</v>
      </c>
      <c r="AR21" s="328">
        <v>7732</v>
      </c>
      <c r="AS21" s="329">
        <v>7732</v>
      </c>
      <c r="AT21" s="330">
        <v>1785</v>
      </c>
      <c r="AU21" s="331">
        <v>59</v>
      </c>
      <c r="AV21" s="329">
        <v>59</v>
      </c>
      <c r="AW21" s="332" t="s">
        <v>74</v>
      </c>
      <c r="AX21" s="333">
        <f t="shared" si="0"/>
        <v>148386</v>
      </c>
      <c r="AY21" s="334">
        <f t="shared" si="1"/>
        <v>62402</v>
      </c>
      <c r="AZ21" s="335">
        <f t="shared" si="2"/>
        <v>148158</v>
      </c>
      <c r="BA21" s="334">
        <f t="shared" si="3"/>
        <v>62214</v>
      </c>
      <c r="BB21" s="335">
        <v>161591</v>
      </c>
      <c r="BC21" s="334">
        <v>1785</v>
      </c>
      <c r="BD21" s="336">
        <v>160586</v>
      </c>
      <c r="BE21" s="337" t="s">
        <v>74</v>
      </c>
      <c r="BF21" s="337">
        <f t="shared" si="4"/>
        <v>164993</v>
      </c>
      <c r="BG21" s="337" t="s">
        <v>74</v>
      </c>
      <c r="BH21" s="337">
        <f t="shared" si="5"/>
        <v>168356</v>
      </c>
      <c r="BI21" s="337" t="s">
        <v>74</v>
      </c>
      <c r="BJ21" s="43"/>
      <c r="BK21" s="159"/>
    </row>
    <row r="22" spans="1:63" ht="15">
      <c r="A22" s="7" t="s">
        <v>27</v>
      </c>
      <c r="B22" s="318">
        <v>0</v>
      </c>
      <c r="C22" s="319">
        <v>0</v>
      </c>
      <c r="D22" s="319">
        <v>170509</v>
      </c>
      <c r="E22" s="319">
        <v>56376</v>
      </c>
      <c r="F22" s="319">
        <v>56084</v>
      </c>
      <c r="G22" s="320">
        <v>57498</v>
      </c>
      <c r="H22" s="318">
        <v>0</v>
      </c>
      <c r="I22" s="319">
        <v>0</v>
      </c>
      <c r="J22" s="320" t="s">
        <v>74</v>
      </c>
      <c r="K22" s="319">
        <v>100</v>
      </c>
      <c r="L22" s="319">
        <v>0</v>
      </c>
      <c r="M22" s="319" t="s">
        <v>74</v>
      </c>
      <c r="N22" s="318">
        <v>0</v>
      </c>
      <c r="O22" s="319">
        <v>0</v>
      </c>
      <c r="P22" s="319">
        <v>170509</v>
      </c>
      <c r="Q22" s="319">
        <v>79200</v>
      </c>
      <c r="R22" s="319">
        <v>79548</v>
      </c>
      <c r="S22" s="320">
        <v>85850</v>
      </c>
      <c r="T22" s="318">
        <v>0</v>
      </c>
      <c r="U22" s="319">
        <v>0</v>
      </c>
      <c r="V22" s="320" t="s">
        <v>74</v>
      </c>
      <c r="W22" s="319">
        <v>100</v>
      </c>
      <c r="X22" s="319">
        <v>0</v>
      </c>
      <c r="Y22" s="319" t="s">
        <v>74</v>
      </c>
      <c r="Z22" s="318">
        <v>0</v>
      </c>
      <c r="AA22" s="319">
        <v>0</v>
      </c>
      <c r="AB22" s="319">
        <v>13431</v>
      </c>
      <c r="AC22" s="319">
        <v>24397</v>
      </c>
      <c r="AD22" s="319">
        <v>26191</v>
      </c>
      <c r="AE22" s="320">
        <v>28095</v>
      </c>
      <c r="AF22" s="318">
        <v>0</v>
      </c>
      <c r="AG22" s="319">
        <v>0</v>
      </c>
      <c r="AH22" s="320">
        <v>4095.1119</v>
      </c>
      <c r="AI22" s="319">
        <v>100</v>
      </c>
      <c r="AJ22" s="319">
        <v>0</v>
      </c>
      <c r="AK22" s="319" t="s">
        <v>74</v>
      </c>
      <c r="AL22" s="318">
        <v>0</v>
      </c>
      <c r="AM22" s="319">
        <v>0</v>
      </c>
      <c r="AN22" s="319">
        <v>11660</v>
      </c>
      <c r="AO22" s="319">
        <v>17727</v>
      </c>
      <c r="AP22" s="319">
        <v>17766</v>
      </c>
      <c r="AQ22" s="320">
        <v>18131</v>
      </c>
      <c r="AR22" s="318">
        <v>0</v>
      </c>
      <c r="AS22" s="319">
        <v>0</v>
      </c>
      <c r="AT22" s="320">
        <v>3892</v>
      </c>
      <c r="AU22" s="321">
        <v>100</v>
      </c>
      <c r="AV22" s="319">
        <v>0</v>
      </c>
      <c r="AW22" s="322" t="s">
        <v>74</v>
      </c>
      <c r="AX22" s="323">
        <f t="shared" si="0"/>
        <v>0</v>
      </c>
      <c r="AY22" s="324">
        <f t="shared" si="1"/>
        <v>0</v>
      </c>
      <c r="AZ22" s="325">
        <f t="shared" si="2"/>
        <v>0</v>
      </c>
      <c r="BA22" s="324">
        <f t="shared" si="3"/>
        <v>0</v>
      </c>
      <c r="BB22" s="325">
        <v>195600</v>
      </c>
      <c r="BC22" s="324">
        <v>3892</v>
      </c>
      <c r="BD22" s="326">
        <v>177700</v>
      </c>
      <c r="BE22" s="327" t="s">
        <v>74</v>
      </c>
      <c r="BF22" s="327">
        <f t="shared" si="4"/>
        <v>179589</v>
      </c>
      <c r="BG22" s="327" t="s">
        <v>74</v>
      </c>
      <c r="BH22" s="327">
        <f t="shared" si="5"/>
        <v>189574</v>
      </c>
      <c r="BI22" s="327" t="s">
        <v>74</v>
      </c>
      <c r="BJ22" s="43"/>
      <c r="BK22" s="159"/>
    </row>
    <row r="23" spans="1:63" ht="15">
      <c r="A23" s="7" t="s">
        <v>28</v>
      </c>
      <c r="B23" s="328">
        <v>61049</v>
      </c>
      <c r="C23" s="329">
        <v>60934</v>
      </c>
      <c r="D23" s="329">
        <v>306350</v>
      </c>
      <c r="E23" s="329">
        <v>63079</v>
      </c>
      <c r="F23" s="329">
        <v>63825</v>
      </c>
      <c r="G23" s="330">
        <v>63811</v>
      </c>
      <c r="H23" s="328">
        <v>30502</v>
      </c>
      <c r="I23" s="329">
        <v>31154</v>
      </c>
      <c r="J23" s="330" t="s">
        <v>74</v>
      </c>
      <c r="K23" s="338">
        <v>100</v>
      </c>
      <c r="L23" s="329">
        <v>100</v>
      </c>
      <c r="M23" s="329" t="s">
        <v>74</v>
      </c>
      <c r="N23" s="339">
        <v>236583</v>
      </c>
      <c r="O23" s="329">
        <v>239841</v>
      </c>
      <c r="P23" s="329">
        <v>306350</v>
      </c>
      <c r="Q23" s="329">
        <v>197792</v>
      </c>
      <c r="R23" s="329">
        <v>190673</v>
      </c>
      <c r="S23" s="330">
        <v>185042</v>
      </c>
      <c r="T23" s="328">
        <v>137359</v>
      </c>
      <c r="U23" s="329">
        <v>142103</v>
      </c>
      <c r="V23" s="330" t="s">
        <v>74</v>
      </c>
      <c r="W23" s="329">
        <v>100</v>
      </c>
      <c r="X23" s="329">
        <v>100</v>
      </c>
      <c r="Y23" s="329" t="s">
        <v>74</v>
      </c>
      <c r="Z23" s="339">
        <v>124135</v>
      </c>
      <c r="AA23" s="329">
        <v>129232</v>
      </c>
      <c r="AB23" s="329">
        <v>104945</v>
      </c>
      <c r="AC23" s="329">
        <v>119659</v>
      </c>
      <c r="AD23" s="329">
        <v>122047</v>
      </c>
      <c r="AE23" s="330">
        <v>127898</v>
      </c>
      <c r="AF23" s="339">
        <v>57513</v>
      </c>
      <c r="AG23" s="329">
        <v>61475</v>
      </c>
      <c r="AH23" s="330">
        <v>42523.71400000001</v>
      </c>
      <c r="AI23" s="329">
        <v>100</v>
      </c>
      <c r="AJ23" s="329">
        <v>100</v>
      </c>
      <c r="AK23" s="329" t="s">
        <v>74</v>
      </c>
      <c r="AL23" s="328">
        <v>26622</v>
      </c>
      <c r="AM23" s="329">
        <v>26622</v>
      </c>
      <c r="AN23" s="329">
        <v>16246</v>
      </c>
      <c r="AO23" s="329">
        <v>38139</v>
      </c>
      <c r="AP23" s="329">
        <v>48424</v>
      </c>
      <c r="AQ23" s="330">
        <v>48713</v>
      </c>
      <c r="AR23" s="339">
        <v>8416</v>
      </c>
      <c r="AS23" s="329">
        <v>8416</v>
      </c>
      <c r="AT23" s="330">
        <v>6125</v>
      </c>
      <c r="AU23" s="340">
        <v>100</v>
      </c>
      <c r="AV23" s="329">
        <v>100</v>
      </c>
      <c r="AW23" s="332" t="s">
        <v>74</v>
      </c>
      <c r="AX23" s="333">
        <f t="shared" si="0"/>
        <v>448389</v>
      </c>
      <c r="AY23" s="334">
        <f t="shared" si="1"/>
        <v>233790</v>
      </c>
      <c r="AZ23" s="335">
        <f t="shared" si="2"/>
        <v>456629</v>
      </c>
      <c r="BA23" s="334">
        <f t="shared" si="3"/>
        <v>243148</v>
      </c>
      <c r="BB23" s="335">
        <v>427541</v>
      </c>
      <c r="BC23" s="334">
        <v>6125</v>
      </c>
      <c r="BD23" s="336">
        <v>418670</v>
      </c>
      <c r="BE23" s="337" t="s">
        <v>74</v>
      </c>
      <c r="BF23" s="337">
        <f t="shared" si="4"/>
        <v>424969</v>
      </c>
      <c r="BG23" s="337" t="s">
        <v>74</v>
      </c>
      <c r="BH23" s="337">
        <f t="shared" si="5"/>
        <v>425464</v>
      </c>
      <c r="BI23" s="337" t="s">
        <v>74</v>
      </c>
      <c r="BJ23" s="43"/>
      <c r="BK23" s="159"/>
    </row>
    <row r="24" spans="1:63" ht="15">
      <c r="A24" s="7" t="s">
        <v>29</v>
      </c>
      <c r="B24" s="318">
        <v>39333</v>
      </c>
      <c r="C24" s="319">
        <v>39044</v>
      </c>
      <c r="D24" s="319">
        <v>229912</v>
      </c>
      <c r="E24" s="319">
        <v>50564</v>
      </c>
      <c r="F24" s="319">
        <v>49176</v>
      </c>
      <c r="G24" s="320">
        <v>48063</v>
      </c>
      <c r="H24" s="318">
        <v>29793</v>
      </c>
      <c r="I24" s="319">
        <v>29600</v>
      </c>
      <c r="J24" s="320" t="s">
        <v>74</v>
      </c>
      <c r="K24" s="319">
        <v>100</v>
      </c>
      <c r="L24" s="319">
        <v>100</v>
      </c>
      <c r="M24" s="319" t="s">
        <v>74</v>
      </c>
      <c r="N24" s="318">
        <v>43278</v>
      </c>
      <c r="O24" s="319">
        <v>42510</v>
      </c>
      <c r="P24" s="319">
        <v>229912</v>
      </c>
      <c r="Q24" s="319">
        <v>57415</v>
      </c>
      <c r="R24" s="319">
        <v>55088</v>
      </c>
      <c r="S24" s="320">
        <v>53181</v>
      </c>
      <c r="T24" s="318">
        <v>30348</v>
      </c>
      <c r="U24" s="319">
        <v>29830</v>
      </c>
      <c r="V24" s="320" t="s">
        <v>74</v>
      </c>
      <c r="W24" s="319">
        <v>100</v>
      </c>
      <c r="X24" s="319">
        <v>100</v>
      </c>
      <c r="Y24" s="319" t="s">
        <v>74</v>
      </c>
      <c r="Z24" s="318">
        <v>47580</v>
      </c>
      <c r="AA24" s="319">
        <v>39247</v>
      </c>
      <c r="AB24" s="319">
        <v>15610</v>
      </c>
      <c r="AC24" s="319">
        <v>35887</v>
      </c>
      <c r="AD24" s="319">
        <v>34243</v>
      </c>
      <c r="AE24" s="320">
        <v>35461</v>
      </c>
      <c r="AF24" s="318">
        <v>36134</v>
      </c>
      <c r="AG24" s="319">
        <v>29914</v>
      </c>
      <c r="AH24" s="320">
        <v>10783.388</v>
      </c>
      <c r="AI24" s="319">
        <v>100</v>
      </c>
      <c r="AJ24" s="319">
        <v>100</v>
      </c>
      <c r="AK24" s="319" t="s">
        <v>74</v>
      </c>
      <c r="AL24" s="318">
        <v>96249</v>
      </c>
      <c r="AM24" s="319">
        <v>115602</v>
      </c>
      <c r="AN24" s="319">
        <v>34608</v>
      </c>
      <c r="AO24" s="319">
        <v>123799</v>
      </c>
      <c r="AP24" s="319">
        <v>129112</v>
      </c>
      <c r="AQ24" s="320">
        <v>128939</v>
      </c>
      <c r="AR24" s="318">
        <v>65662</v>
      </c>
      <c r="AS24" s="319">
        <v>82177</v>
      </c>
      <c r="AT24" s="320">
        <v>23790</v>
      </c>
      <c r="AU24" s="321">
        <v>100</v>
      </c>
      <c r="AV24" s="319">
        <v>100</v>
      </c>
      <c r="AW24" s="322" t="s">
        <v>74</v>
      </c>
      <c r="AX24" s="323">
        <f t="shared" si="0"/>
        <v>226440</v>
      </c>
      <c r="AY24" s="324">
        <f t="shared" si="1"/>
        <v>161937</v>
      </c>
      <c r="AZ24" s="325">
        <f t="shared" si="2"/>
        <v>236403</v>
      </c>
      <c r="BA24" s="324">
        <f t="shared" si="3"/>
        <v>171521</v>
      </c>
      <c r="BB24" s="325">
        <v>280130</v>
      </c>
      <c r="BC24" s="324">
        <v>23790</v>
      </c>
      <c r="BD24" s="326">
        <v>267665</v>
      </c>
      <c r="BE24" s="327" t="s">
        <v>74</v>
      </c>
      <c r="BF24" s="327">
        <f t="shared" si="4"/>
        <v>267619</v>
      </c>
      <c r="BG24" s="327" t="s">
        <v>74</v>
      </c>
      <c r="BH24" s="327">
        <f t="shared" si="5"/>
        <v>265644</v>
      </c>
      <c r="BI24" s="327" t="s">
        <v>74</v>
      </c>
      <c r="BJ24" s="43"/>
      <c r="BK24" s="159"/>
    </row>
    <row r="25" spans="1:63" ht="15">
      <c r="A25" s="7" t="s">
        <v>30</v>
      </c>
      <c r="B25" s="328">
        <v>191705</v>
      </c>
      <c r="C25" s="329">
        <v>191705</v>
      </c>
      <c r="D25" s="329">
        <v>464018</v>
      </c>
      <c r="E25" s="329">
        <v>230451</v>
      </c>
      <c r="F25" s="329">
        <v>228837</v>
      </c>
      <c r="G25" s="330">
        <v>223200</v>
      </c>
      <c r="H25" s="328">
        <v>59542</v>
      </c>
      <c r="I25" s="329">
        <v>59542</v>
      </c>
      <c r="J25" s="330" t="s">
        <v>74</v>
      </c>
      <c r="K25" s="329">
        <v>84</v>
      </c>
      <c r="L25" s="329">
        <v>84</v>
      </c>
      <c r="M25" s="329" t="s">
        <v>74</v>
      </c>
      <c r="N25" s="328">
        <v>82202</v>
      </c>
      <c r="O25" s="329">
        <v>82202</v>
      </c>
      <c r="P25" s="329">
        <v>464018</v>
      </c>
      <c r="Q25" s="329">
        <v>203038</v>
      </c>
      <c r="R25" s="329">
        <v>203451</v>
      </c>
      <c r="S25" s="330">
        <v>206617</v>
      </c>
      <c r="T25" s="328">
        <v>24998</v>
      </c>
      <c r="U25" s="329">
        <v>24998</v>
      </c>
      <c r="V25" s="330" t="s">
        <v>74</v>
      </c>
      <c r="W25" s="329">
        <v>80</v>
      </c>
      <c r="X25" s="329">
        <v>80</v>
      </c>
      <c r="Y25" s="329" t="s">
        <v>74</v>
      </c>
      <c r="Z25" s="328">
        <v>54056</v>
      </c>
      <c r="AA25" s="329">
        <v>56120</v>
      </c>
      <c r="AB25" s="329">
        <v>38587</v>
      </c>
      <c r="AC25" s="329">
        <v>43637</v>
      </c>
      <c r="AD25" s="329">
        <v>49066</v>
      </c>
      <c r="AE25" s="330">
        <v>51155</v>
      </c>
      <c r="AF25" s="328">
        <v>22822</v>
      </c>
      <c r="AG25" s="329">
        <v>24651</v>
      </c>
      <c r="AH25" s="330">
        <v>14736.3753</v>
      </c>
      <c r="AI25" s="329">
        <v>78</v>
      </c>
      <c r="AJ25" s="329">
        <v>78</v>
      </c>
      <c r="AK25" s="329" t="s">
        <v>74</v>
      </c>
      <c r="AL25" s="328">
        <v>66857</v>
      </c>
      <c r="AM25" s="329">
        <v>68113</v>
      </c>
      <c r="AN25" s="329">
        <v>17274</v>
      </c>
      <c r="AO25" s="329">
        <v>87294</v>
      </c>
      <c r="AP25" s="329">
        <v>102105</v>
      </c>
      <c r="AQ25" s="330">
        <v>108764</v>
      </c>
      <c r="AR25" s="328">
        <v>28587</v>
      </c>
      <c r="AS25" s="329">
        <v>29402</v>
      </c>
      <c r="AT25" s="330">
        <v>5954</v>
      </c>
      <c r="AU25" s="331">
        <v>79</v>
      </c>
      <c r="AV25" s="329">
        <v>79</v>
      </c>
      <c r="AW25" s="332" t="s">
        <v>74</v>
      </c>
      <c r="AX25" s="333">
        <f t="shared" si="0"/>
        <v>394820</v>
      </c>
      <c r="AY25" s="334">
        <f t="shared" si="1"/>
        <v>135949</v>
      </c>
      <c r="AZ25" s="335">
        <f t="shared" si="2"/>
        <v>398140</v>
      </c>
      <c r="BA25" s="334">
        <f t="shared" si="3"/>
        <v>138593</v>
      </c>
      <c r="BB25" s="335">
        <v>519879</v>
      </c>
      <c r="BC25" s="334">
        <v>5954</v>
      </c>
      <c r="BD25" s="336">
        <v>564420</v>
      </c>
      <c r="BE25" s="337" t="s">
        <v>74</v>
      </c>
      <c r="BF25" s="337">
        <f t="shared" si="4"/>
        <v>583459</v>
      </c>
      <c r="BG25" s="337" t="s">
        <v>74</v>
      </c>
      <c r="BH25" s="337">
        <f t="shared" si="5"/>
        <v>589736</v>
      </c>
      <c r="BI25" s="337" t="s">
        <v>74</v>
      </c>
      <c r="BJ25" s="43"/>
      <c r="BK25" s="159"/>
    </row>
    <row r="26" spans="1:63" ht="15">
      <c r="A26" s="7" t="s">
        <v>31</v>
      </c>
      <c r="B26" s="318">
        <v>145394</v>
      </c>
      <c r="C26" s="319">
        <v>148126</v>
      </c>
      <c r="D26" s="319">
        <v>632595</v>
      </c>
      <c r="E26" s="319">
        <v>158095</v>
      </c>
      <c r="F26" s="319">
        <v>158125</v>
      </c>
      <c r="G26" s="320">
        <v>157865</v>
      </c>
      <c r="H26" s="318">
        <v>66644</v>
      </c>
      <c r="I26" s="319">
        <v>66290</v>
      </c>
      <c r="J26" s="320" t="s">
        <v>74</v>
      </c>
      <c r="K26" s="319">
        <v>99</v>
      </c>
      <c r="L26" s="319">
        <v>96</v>
      </c>
      <c r="M26" s="319" t="s">
        <v>74</v>
      </c>
      <c r="N26" s="318">
        <v>207455</v>
      </c>
      <c r="O26" s="319">
        <v>214539</v>
      </c>
      <c r="P26" s="319">
        <v>632595</v>
      </c>
      <c r="Q26" s="319">
        <v>213843</v>
      </c>
      <c r="R26" s="319">
        <v>215977</v>
      </c>
      <c r="S26" s="320">
        <v>219920</v>
      </c>
      <c r="T26" s="318">
        <v>99295</v>
      </c>
      <c r="U26" s="319">
        <v>102881</v>
      </c>
      <c r="V26" s="320" t="s">
        <v>74</v>
      </c>
      <c r="W26" s="319">
        <v>96</v>
      </c>
      <c r="X26" s="319">
        <v>96</v>
      </c>
      <c r="Y26" s="319" t="s">
        <v>74</v>
      </c>
      <c r="Z26" s="318">
        <v>166656</v>
      </c>
      <c r="AA26" s="319">
        <v>167662</v>
      </c>
      <c r="AB26" s="319">
        <v>117504</v>
      </c>
      <c r="AC26" s="319">
        <v>167740</v>
      </c>
      <c r="AD26" s="319">
        <v>171136</v>
      </c>
      <c r="AE26" s="320">
        <v>172046</v>
      </c>
      <c r="AF26" s="318">
        <v>52431</v>
      </c>
      <c r="AG26" s="319">
        <v>61380</v>
      </c>
      <c r="AH26" s="320">
        <v>40480.128000000004</v>
      </c>
      <c r="AI26" s="319">
        <v>96</v>
      </c>
      <c r="AJ26" s="319">
        <v>96</v>
      </c>
      <c r="AK26" s="319" t="s">
        <v>74</v>
      </c>
      <c r="AL26" s="318">
        <v>131356</v>
      </c>
      <c r="AM26" s="319">
        <v>131806</v>
      </c>
      <c r="AN26" s="319">
        <v>43270</v>
      </c>
      <c r="AO26" s="319">
        <v>171936</v>
      </c>
      <c r="AP26" s="319">
        <v>180087</v>
      </c>
      <c r="AQ26" s="320">
        <v>185507</v>
      </c>
      <c r="AR26" s="318">
        <v>41820</v>
      </c>
      <c r="AS26" s="319">
        <v>40489</v>
      </c>
      <c r="AT26" s="320">
        <v>14206</v>
      </c>
      <c r="AU26" s="321">
        <v>99</v>
      </c>
      <c r="AV26" s="319">
        <v>98</v>
      </c>
      <c r="AW26" s="322" t="s">
        <v>74</v>
      </c>
      <c r="AX26" s="323">
        <f t="shared" si="0"/>
        <v>650861</v>
      </c>
      <c r="AY26" s="324">
        <f t="shared" si="1"/>
        <v>260190</v>
      </c>
      <c r="AZ26" s="325">
        <f t="shared" si="2"/>
        <v>662133</v>
      </c>
      <c r="BA26" s="324">
        <f t="shared" si="3"/>
        <v>271040</v>
      </c>
      <c r="BB26" s="325">
        <v>793369</v>
      </c>
      <c r="BC26" s="324">
        <v>14206</v>
      </c>
      <c r="BD26" s="326">
        <v>711614</v>
      </c>
      <c r="BE26" s="327" t="s">
        <v>74</v>
      </c>
      <c r="BF26" s="327">
        <f t="shared" si="4"/>
        <v>725325</v>
      </c>
      <c r="BG26" s="327" t="s">
        <v>74</v>
      </c>
      <c r="BH26" s="327">
        <f t="shared" si="5"/>
        <v>735338</v>
      </c>
      <c r="BI26" s="327" t="s">
        <v>74</v>
      </c>
      <c r="BJ26" s="43"/>
      <c r="BK26" s="159"/>
    </row>
    <row r="27" spans="1:63" ht="15">
      <c r="A27" s="7" t="s">
        <v>32</v>
      </c>
      <c r="B27" s="328">
        <v>7928</v>
      </c>
      <c r="C27" s="329">
        <v>9066</v>
      </c>
      <c r="D27" s="329">
        <v>35123</v>
      </c>
      <c r="E27" s="329">
        <v>12205</v>
      </c>
      <c r="F27" s="329">
        <v>12246</v>
      </c>
      <c r="G27" s="330">
        <v>11874</v>
      </c>
      <c r="H27" s="328">
        <v>3189</v>
      </c>
      <c r="I27" s="329">
        <v>3707</v>
      </c>
      <c r="J27" s="330" t="s">
        <v>74</v>
      </c>
      <c r="K27" s="329">
        <v>35</v>
      </c>
      <c r="L27" s="329">
        <v>35</v>
      </c>
      <c r="M27" s="329" t="s">
        <v>74</v>
      </c>
      <c r="N27" s="328">
        <v>8234</v>
      </c>
      <c r="O27" s="329">
        <v>5863</v>
      </c>
      <c r="P27" s="329">
        <v>35123</v>
      </c>
      <c r="Q27" s="329">
        <v>8749</v>
      </c>
      <c r="R27" s="329">
        <v>8451</v>
      </c>
      <c r="S27" s="330">
        <v>8711</v>
      </c>
      <c r="T27" s="328">
        <v>3503</v>
      </c>
      <c r="U27" s="329">
        <v>2735</v>
      </c>
      <c r="V27" s="330" t="s">
        <v>74</v>
      </c>
      <c r="W27" s="329">
        <v>36</v>
      </c>
      <c r="X27" s="329">
        <v>36</v>
      </c>
      <c r="Y27" s="329" t="s">
        <v>74</v>
      </c>
      <c r="Z27" s="328">
        <v>8715</v>
      </c>
      <c r="AA27" s="329">
        <v>12159</v>
      </c>
      <c r="AB27" s="329">
        <v>4272</v>
      </c>
      <c r="AC27" s="329">
        <v>13414</v>
      </c>
      <c r="AD27" s="329">
        <v>13985</v>
      </c>
      <c r="AE27" s="330">
        <v>14678</v>
      </c>
      <c r="AF27" s="328">
        <v>3604</v>
      </c>
      <c r="AG27" s="329">
        <v>5657</v>
      </c>
      <c r="AH27" s="330">
        <v>1783.1328</v>
      </c>
      <c r="AI27" s="329">
        <v>44</v>
      </c>
      <c r="AJ27" s="329">
        <v>44</v>
      </c>
      <c r="AK27" s="329" t="s">
        <v>74</v>
      </c>
      <c r="AL27" s="328">
        <v>3198</v>
      </c>
      <c r="AM27" s="329">
        <v>3811</v>
      </c>
      <c r="AN27" s="329">
        <v>2159</v>
      </c>
      <c r="AO27" s="329">
        <v>5277</v>
      </c>
      <c r="AP27" s="329">
        <v>5562</v>
      </c>
      <c r="AQ27" s="330">
        <v>6148</v>
      </c>
      <c r="AR27" s="328">
        <v>1493</v>
      </c>
      <c r="AS27" s="329">
        <v>1807</v>
      </c>
      <c r="AT27" s="330">
        <v>966</v>
      </c>
      <c r="AU27" s="331">
        <v>47</v>
      </c>
      <c r="AV27" s="329">
        <v>47</v>
      </c>
      <c r="AW27" s="332" t="s">
        <v>74</v>
      </c>
      <c r="AX27" s="333">
        <f t="shared" si="0"/>
        <v>28075</v>
      </c>
      <c r="AY27" s="334">
        <f t="shared" si="1"/>
        <v>11789</v>
      </c>
      <c r="AZ27" s="335">
        <f t="shared" si="2"/>
        <v>30899</v>
      </c>
      <c r="BA27" s="334">
        <f t="shared" si="3"/>
        <v>13906</v>
      </c>
      <c r="BB27" s="335">
        <v>41554</v>
      </c>
      <c r="BC27" s="334">
        <v>966</v>
      </c>
      <c r="BD27" s="336">
        <v>39645</v>
      </c>
      <c r="BE27" s="337" t="s">
        <v>74</v>
      </c>
      <c r="BF27" s="337">
        <f t="shared" si="4"/>
        <v>40244</v>
      </c>
      <c r="BG27" s="337" t="s">
        <v>74</v>
      </c>
      <c r="BH27" s="337">
        <f t="shared" si="5"/>
        <v>41411</v>
      </c>
      <c r="BI27" s="337" t="s">
        <v>74</v>
      </c>
      <c r="BJ27" s="43"/>
      <c r="BK27" s="159"/>
    </row>
    <row r="28" spans="1:63" ht="15">
      <c r="A28" s="7" t="s">
        <v>33</v>
      </c>
      <c r="B28" s="318">
        <v>14052</v>
      </c>
      <c r="C28" s="319">
        <v>24206</v>
      </c>
      <c r="D28" s="319">
        <v>41048</v>
      </c>
      <c r="E28" s="319">
        <v>23127</v>
      </c>
      <c r="F28" s="319">
        <v>23234</v>
      </c>
      <c r="G28" s="320">
        <v>23517</v>
      </c>
      <c r="H28" s="318">
        <v>9562</v>
      </c>
      <c r="I28" s="319">
        <v>13886</v>
      </c>
      <c r="J28" s="320" t="s">
        <v>74</v>
      </c>
      <c r="K28" s="319">
        <v>45</v>
      </c>
      <c r="L28" s="319">
        <v>45</v>
      </c>
      <c r="M28" s="319" t="s">
        <v>74</v>
      </c>
      <c r="N28" s="318">
        <v>9407</v>
      </c>
      <c r="O28" s="319">
        <v>16031</v>
      </c>
      <c r="P28" s="319">
        <v>41048</v>
      </c>
      <c r="Q28" s="319">
        <v>14509</v>
      </c>
      <c r="R28" s="319">
        <v>15237</v>
      </c>
      <c r="S28" s="320">
        <v>15568</v>
      </c>
      <c r="T28" s="318">
        <v>5091</v>
      </c>
      <c r="U28" s="319">
        <v>7601</v>
      </c>
      <c r="V28" s="320" t="s">
        <v>74</v>
      </c>
      <c r="W28" s="319">
        <v>36</v>
      </c>
      <c r="X28" s="319">
        <v>36</v>
      </c>
      <c r="Y28" s="319" t="s">
        <v>74</v>
      </c>
      <c r="Z28" s="318">
        <v>4837</v>
      </c>
      <c r="AA28" s="319">
        <v>6367</v>
      </c>
      <c r="AB28" s="319">
        <v>5849</v>
      </c>
      <c r="AC28" s="319">
        <v>7349</v>
      </c>
      <c r="AD28" s="319">
        <v>7905</v>
      </c>
      <c r="AE28" s="320">
        <v>9002</v>
      </c>
      <c r="AF28" s="318">
        <v>2543</v>
      </c>
      <c r="AG28" s="319">
        <v>2737</v>
      </c>
      <c r="AH28" s="320">
        <v>2736.7471</v>
      </c>
      <c r="AI28" s="319">
        <v>36</v>
      </c>
      <c r="AJ28" s="319">
        <v>36</v>
      </c>
      <c r="AK28" s="319" t="s">
        <v>74</v>
      </c>
      <c r="AL28" s="318">
        <v>1341</v>
      </c>
      <c r="AM28" s="319">
        <v>3026</v>
      </c>
      <c r="AN28" s="319">
        <v>988</v>
      </c>
      <c r="AO28" s="319">
        <v>3739</v>
      </c>
      <c r="AP28" s="319">
        <v>4333</v>
      </c>
      <c r="AQ28" s="320">
        <v>4321</v>
      </c>
      <c r="AR28" s="318">
        <v>713</v>
      </c>
      <c r="AS28" s="319">
        <v>1536</v>
      </c>
      <c r="AT28" s="320">
        <v>523</v>
      </c>
      <c r="AU28" s="321">
        <v>36</v>
      </c>
      <c r="AV28" s="319">
        <v>36</v>
      </c>
      <c r="AW28" s="322" t="s">
        <v>74</v>
      </c>
      <c r="AX28" s="323">
        <f t="shared" si="0"/>
        <v>29637</v>
      </c>
      <c r="AY28" s="324">
        <f t="shared" si="1"/>
        <v>17909</v>
      </c>
      <c r="AZ28" s="325">
        <f t="shared" si="2"/>
        <v>49630</v>
      </c>
      <c r="BA28" s="324">
        <f t="shared" si="3"/>
        <v>25760</v>
      </c>
      <c r="BB28" s="325">
        <v>47885</v>
      </c>
      <c r="BC28" s="324">
        <v>523</v>
      </c>
      <c r="BD28" s="326">
        <v>48724</v>
      </c>
      <c r="BE28" s="327" t="s">
        <v>74</v>
      </c>
      <c r="BF28" s="327">
        <f t="shared" si="4"/>
        <v>50709</v>
      </c>
      <c r="BG28" s="327" t="s">
        <v>74</v>
      </c>
      <c r="BH28" s="327">
        <f t="shared" si="5"/>
        <v>52408</v>
      </c>
      <c r="BI28" s="327" t="s">
        <v>74</v>
      </c>
      <c r="BJ28" s="43"/>
      <c r="BK28" s="159"/>
    </row>
    <row r="29" spans="1:63" ht="15">
      <c r="A29" s="7" t="s">
        <v>34</v>
      </c>
      <c r="B29" s="328">
        <v>8310</v>
      </c>
      <c r="C29" s="329">
        <v>8488</v>
      </c>
      <c r="D29" s="329">
        <v>19108</v>
      </c>
      <c r="E29" s="329">
        <v>6359</v>
      </c>
      <c r="F29" s="329">
        <v>6127</v>
      </c>
      <c r="G29" s="330">
        <v>6189</v>
      </c>
      <c r="H29" s="328">
        <v>4357</v>
      </c>
      <c r="I29" s="329">
        <v>4438</v>
      </c>
      <c r="J29" s="330" t="s">
        <v>74</v>
      </c>
      <c r="K29" s="329">
        <v>42</v>
      </c>
      <c r="L29" s="329">
        <v>42</v>
      </c>
      <c r="M29" s="329" t="s">
        <v>74</v>
      </c>
      <c r="N29" s="328">
        <v>7824</v>
      </c>
      <c r="O29" s="329">
        <v>9638</v>
      </c>
      <c r="P29" s="329">
        <v>19108</v>
      </c>
      <c r="Q29" s="329">
        <v>12381</v>
      </c>
      <c r="R29" s="329">
        <v>12620</v>
      </c>
      <c r="S29" s="330">
        <v>12293</v>
      </c>
      <c r="T29" s="328">
        <v>2607</v>
      </c>
      <c r="U29" s="329">
        <v>3633</v>
      </c>
      <c r="V29" s="330" t="s">
        <v>74</v>
      </c>
      <c r="W29" s="329">
        <v>51</v>
      </c>
      <c r="X29" s="329">
        <v>43</v>
      </c>
      <c r="Y29" s="329" t="s">
        <v>74</v>
      </c>
      <c r="Z29" s="328">
        <v>3870</v>
      </c>
      <c r="AA29" s="329">
        <v>4212</v>
      </c>
      <c r="AB29" s="329">
        <v>4330</v>
      </c>
      <c r="AC29" s="329">
        <v>4332</v>
      </c>
      <c r="AD29" s="329">
        <v>4500</v>
      </c>
      <c r="AE29" s="330">
        <v>4394</v>
      </c>
      <c r="AF29" s="328">
        <v>1138</v>
      </c>
      <c r="AG29" s="329">
        <v>1427</v>
      </c>
      <c r="AH29" s="330">
        <v>1514.201</v>
      </c>
      <c r="AI29" s="329">
        <v>43</v>
      </c>
      <c r="AJ29" s="329">
        <v>42</v>
      </c>
      <c r="AK29" s="329" t="s">
        <v>74</v>
      </c>
      <c r="AL29" s="328">
        <v>1224</v>
      </c>
      <c r="AM29" s="329">
        <v>1367</v>
      </c>
      <c r="AN29" s="329">
        <v>1379</v>
      </c>
      <c r="AO29" s="329">
        <v>1400</v>
      </c>
      <c r="AP29" s="329">
        <v>1520</v>
      </c>
      <c r="AQ29" s="330">
        <v>1536</v>
      </c>
      <c r="AR29" s="328">
        <v>522</v>
      </c>
      <c r="AS29" s="329">
        <v>573</v>
      </c>
      <c r="AT29" s="330">
        <v>605</v>
      </c>
      <c r="AU29" s="331">
        <v>34</v>
      </c>
      <c r="AV29" s="329">
        <v>38</v>
      </c>
      <c r="AW29" s="332" t="s">
        <v>74</v>
      </c>
      <c r="AX29" s="333">
        <f t="shared" si="0"/>
        <v>21228</v>
      </c>
      <c r="AY29" s="334">
        <f t="shared" si="1"/>
        <v>8624</v>
      </c>
      <c r="AZ29" s="335">
        <f t="shared" si="2"/>
        <v>23705</v>
      </c>
      <c r="BA29" s="334">
        <f t="shared" si="3"/>
        <v>10071</v>
      </c>
      <c r="BB29" s="335">
        <v>24817</v>
      </c>
      <c r="BC29" s="334">
        <v>605</v>
      </c>
      <c r="BD29" s="336">
        <v>24472</v>
      </c>
      <c r="BE29" s="337" t="s">
        <v>74</v>
      </c>
      <c r="BF29" s="337">
        <f t="shared" si="4"/>
        <v>24767</v>
      </c>
      <c r="BG29" s="337" t="s">
        <v>74</v>
      </c>
      <c r="BH29" s="337">
        <f t="shared" si="5"/>
        <v>24412</v>
      </c>
      <c r="BI29" s="337" t="s">
        <v>74</v>
      </c>
      <c r="BJ29" s="43"/>
      <c r="BK29" s="159"/>
    </row>
    <row r="30" spans="1:63" ht="15">
      <c r="A30" s="7" t="s">
        <v>35</v>
      </c>
      <c r="B30" s="318">
        <v>7956</v>
      </c>
      <c r="C30" s="319">
        <v>7956</v>
      </c>
      <c r="D30" s="319">
        <v>24825</v>
      </c>
      <c r="E30" s="319">
        <v>11044</v>
      </c>
      <c r="F30" s="319">
        <v>8279</v>
      </c>
      <c r="G30" s="320">
        <v>7392</v>
      </c>
      <c r="H30" s="318">
        <v>2691</v>
      </c>
      <c r="I30" s="319">
        <v>2961</v>
      </c>
      <c r="J30" s="320" t="s">
        <v>74</v>
      </c>
      <c r="K30" s="319">
        <v>24</v>
      </c>
      <c r="L30" s="319">
        <v>24</v>
      </c>
      <c r="M30" s="319" t="s">
        <v>74</v>
      </c>
      <c r="N30" s="318">
        <v>5804</v>
      </c>
      <c r="O30" s="319">
        <v>5804</v>
      </c>
      <c r="P30" s="319">
        <v>24825</v>
      </c>
      <c r="Q30" s="319">
        <v>6828</v>
      </c>
      <c r="R30" s="319">
        <v>8722</v>
      </c>
      <c r="S30" s="320">
        <v>9160</v>
      </c>
      <c r="T30" s="318">
        <v>2101</v>
      </c>
      <c r="U30" s="319">
        <v>2101</v>
      </c>
      <c r="V30" s="320" t="s">
        <v>74</v>
      </c>
      <c r="W30" s="319">
        <v>19</v>
      </c>
      <c r="X30" s="319">
        <v>19</v>
      </c>
      <c r="Y30" s="319" t="s">
        <v>74</v>
      </c>
      <c r="Z30" s="318">
        <v>6628</v>
      </c>
      <c r="AA30" s="319">
        <v>6628</v>
      </c>
      <c r="AB30" s="319">
        <v>1630</v>
      </c>
      <c r="AC30" s="319">
        <v>7416</v>
      </c>
      <c r="AD30" s="319">
        <v>7934</v>
      </c>
      <c r="AE30" s="320">
        <v>8994</v>
      </c>
      <c r="AF30" s="318">
        <v>2627</v>
      </c>
      <c r="AG30" s="319">
        <v>2627</v>
      </c>
      <c r="AH30" s="320">
        <v>703.997</v>
      </c>
      <c r="AI30" s="319">
        <v>25</v>
      </c>
      <c r="AJ30" s="319">
        <v>25</v>
      </c>
      <c r="AK30" s="319" t="s">
        <v>74</v>
      </c>
      <c r="AL30" s="318">
        <v>2394</v>
      </c>
      <c r="AM30" s="319">
        <v>2394</v>
      </c>
      <c r="AN30" s="319">
        <v>668</v>
      </c>
      <c r="AO30" s="319">
        <v>3828</v>
      </c>
      <c r="AP30" s="319">
        <v>4564</v>
      </c>
      <c r="AQ30" s="320">
        <v>5226</v>
      </c>
      <c r="AR30" s="318">
        <v>1201</v>
      </c>
      <c r="AS30" s="319">
        <v>1201</v>
      </c>
      <c r="AT30" s="320">
        <v>358</v>
      </c>
      <c r="AU30" s="321">
        <v>32</v>
      </c>
      <c r="AV30" s="319">
        <v>32</v>
      </c>
      <c r="AW30" s="322" t="s">
        <v>74</v>
      </c>
      <c r="AX30" s="323">
        <f t="shared" si="0"/>
        <v>22782</v>
      </c>
      <c r="AY30" s="324">
        <f t="shared" si="1"/>
        <v>8620</v>
      </c>
      <c r="AZ30" s="325">
        <f t="shared" si="2"/>
        <v>22782</v>
      </c>
      <c r="BA30" s="324">
        <f t="shared" si="3"/>
        <v>8890</v>
      </c>
      <c r="BB30" s="325">
        <v>27123</v>
      </c>
      <c r="BC30" s="324">
        <v>358</v>
      </c>
      <c r="BD30" s="326">
        <v>29116</v>
      </c>
      <c r="BE30" s="327" t="s">
        <v>74</v>
      </c>
      <c r="BF30" s="327">
        <f t="shared" si="4"/>
        <v>29499</v>
      </c>
      <c r="BG30" s="327" t="s">
        <v>74</v>
      </c>
      <c r="BH30" s="327">
        <f t="shared" si="5"/>
        <v>30772</v>
      </c>
      <c r="BI30" s="327" t="s">
        <v>74</v>
      </c>
      <c r="BJ30" s="43"/>
      <c r="BK30" s="159"/>
    </row>
    <row r="31" spans="1:63" ht="15">
      <c r="A31" s="7" t="s">
        <v>36</v>
      </c>
      <c r="B31" s="328">
        <v>136707</v>
      </c>
      <c r="C31" s="329">
        <v>136707</v>
      </c>
      <c r="D31" s="329">
        <v>272173</v>
      </c>
      <c r="E31" s="329">
        <v>92926</v>
      </c>
      <c r="F31" s="329">
        <v>93224</v>
      </c>
      <c r="G31" s="330">
        <v>96919</v>
      </c>
      <c r="H31" s="328">
        <v>58178</v>
      </c>
      <c r="I31" s="329">
        <v>58178</v>
      </c>
      <c r="J31" s="330" t="s">
        <v>74</v>
      </c>
      <c r="K31" s="329">
        <v>88</v>
      </c>
      <c r="L31" s="329">
        <v>88</v>
      </c>
      <c r="M31" s="329" t="s">
        <v>74</v>
      </c>
      <c r="N31" s="328">
        <v>53994</v>
      </c>
      <c r="O31" s="329">
        <v>53994</v>
      </c>
      <c r="P31" s="329">
        <v>272173</v>
      </c>
      <c r="Q31" s="329">
        <v>113583</v>
      </c>
      <c r="R31" s="329">
        <v>124924</v>
      </c>
      <c r="S31" s="330">
        <v>131320</v>
      </c>
      <c r="T31" s="328">
        <v>18310</v>
      </c>
      <c r="U31" s="329">
        <v>18310</v>
      </c>
      <c r="V31" s="330" t="s">
        <v>74</v>
      </c>
      <c r="W31" s="329">
        <v>91</v>
      </c>
      <c r="X31" s="329">
        <v>91</v>
      </c>
      <c r="Y31" s="329" t="s">
        <v>74</v>
      </c>
      <c r="Z31" s="328">
        <v>65289</v>
      </c>
      <c r="AA31" s="329">
        <v>62799</v>
      </c>
      <c r="AB31" s="329">
        <v>68452</v>
      </c>
      <c r="AC31" s="329">
        <v>76288</v>
      </c>
      <c r="AD31" s="329">
        <v>78605</v>
      </c>
      <c r="AE31" s="330">
        <v>82252</v>
      </c>
      <c r="AF31" s="328">
        <v>15762</v>
      </c>
      <c r="AG31" s="329">
        <v>16040</v>
      </c>
      <c r="AH31" s="330">
        <v>19837.3896</v>
      </c>
      <c r="AI31" s="329">
        <v>93</v>
      </c>
      <c r="AJ31" s="329">
        <v>90</v>
      </c>
      <c r="AK31" s="329" t="s">
        <v>74</v>
      </c>
      <c r="AL31" s="328">
        <v>25048</v>
      </c>
      <c r="AM31" s="329">
        <v>25188</v>
      </c>
      <c r="AN31" s="329">
        <v>469</v>
      </c>
      <c r="AO31" s="329">
        <v>3383</v>
      </c>
      <c r="AP31" s="329">
        <v>4768</v>
      </c>
      <c r="AQ31" s="330">
        <v>16196</v>
      </c>
      <c r="AR31" s="328">
        <v>6011</v>
      </c>
      <c r="AS31" s="329">
        <v>6036</v>
      </c>
      <c r="AT31" s="330">
        <v>171</v>
      </c>
      <c r="AU31" s="331">
        <v>100</v>
      </c>
      <c r="AV31" s="329">
        <v>100</v>
      </c>
      <c r="AW31" s="332" t="s">
        <v>74</v>
      </c>
      <c r="AX31" s="333">
        <f t="shared" si="0"/>
        <v>281038</v>
      </c>
      <c r="AY31" s="334">
        <f t="shared" si="1"/>
        <v>98261</v>
      </c>
      <c r="AZ31" s="335">
        <f t="shared" si="2"/>
        <v>278688</v>
      </c>
      <c r="BA31" s="334">
        <f t="shared" si="3"/>
        <v>98564</v>
      </c>
      <c r="BB31" s="335">
        <v>341094</v>
      </c>
      <c r="BC31" s="334">
        <v>171</v>
      </c>
      <c r="BD31" s="336">
        <v>286180</v>
      </c>
      <c r="BE31" s="337" t="s">
        <v>74</v>
      </c>
      <c r="BF31" s="337">
        <f t="shared" si="4"/>
        <v>301521</v>
      </c>
      <c r="BG31" s="337" t="s">
        <v>74</v>
      </c>
      <c r="BH31" s="337">
        <f t="shared" si="5"/>
        <v>326687</v>
      </c>
      <c r="BI31" s="337" t="s">
        <v>74</v>
      </c>
      <c r="BJ31" s="43"/>
      <c r="BK31" s="159"/>
    </row>
    <row r="32" spans="1:63" ht="15">
      <c r="A32" s="7" t="s">
        <v>37</v>
      </c>
      <c r="B32" s="318">
        <v>49273</v>
      </c>
      <c r="C32" s="319">
        <v>40768</v>
      </c>
      <c r="D32" s="319">
        <v>226570</v>
      </c>
      <c r="E32" s="319">
        <v>50513</v>
      </c>
      <c r="F32" s="319">
        <v>49597</v>
      </c>
      <c r="G32" s="320">
        <v>48104</v>
      </c>
      <c r="H32" s="318">
        <v>31649</v>
      </c>
      <c r="I32" s="319">
        <v>25991</v>
      </c>
      <c r="J32" s="320" t="s">
        <v>74</v>
      </c>
      <c r="K32" s="319">
        <v>100</v>
      </c>
      <c r="L32" s="319">
        <v>100</v>
      </c>
      <c r="M32" s="319" t="s">
        <v>74</v>
      </c>
      <c r="N32" s="318">
        <v>22836</v>
      </c>
      <c r="O32" s="319">
        <v>19838</v>
      </c>
      <c r="P32" s="319">
        <v>226570</v>
      </c>
      <c r="Q32" s="319">
        <v>37487</v>
      </c>
      <c r="R32" s="319">
        <v>37177</v>
      </c>
      <c r="S32" s="320">
        <v>36087</v>
      </c>
      <c r="T32" s="318">
        <v>14120</v>
      </c>
      <c r="U32" s="319">
        <v>12583</v>
      </c>
      <c r="V32" s="320" t="s">
        <v>74</v>
      </c>
      <c r="W32" s="319">
        <v>100</v>
      </c>
      <c r="X32" s="319">
        <v>100</v>
      </c>
      <c r="Y32" s="319" t="s">
        <v>74</v>
      </c>
      <c r="Z32" s="318">
        <v>37666</v>
      </c>
      <c r="AA32" s="319">
        <v>37848</v>
      </c>
      <c r="AB32" s="319">
        <v>39926</v>
      </c>
      <c r="AC32" s="319">
        <v>57244</v>
      </c>
      <c r="AD32" s="319">
        <v>57572</v>
      </c>
      <c r="AE32" s="320">
        <v>59967</v>
      </c>
      <c r="AF32" s="318">
        <v>24682</v>
      </c>
      <c r="AG32" s="319">
        <v>25996</v>
      </c>
      <c r="AH32" s="320">
        <v>26399.071200000002</v>
      </c>
      <c r="AI32" s="319">
        <v>100</v>
      </c>
      <c r="AJ32" s="319">
        <v>100</v>
      </c>
      <c r="AK32" s="319" t="s">
        <v>74</v>
      </c>
      <c r="AL32" s="318">
        <v>60912</v>
      </c>
      <c r="AM32" s="319">
        <v>59451</v>
      </c>
      <c r="AN32" s="319">
        <v>20323</v>
      </c>
      <c r="AO32" s="319">
        <v>92428</v>
      </c>
      <c r="AP32" s="319">
        <v>100065</v>
      </c>
      <c r="AQ32" s="320">
        <v>108947</v>
      </c>
      <c r="AR32" s="318">
        <v>40101</v>
      </c>
      <c r="AS32" s="319">
        <v>40778</v>
      </c>
      <c r="AT32" s="320">
        <v>13003</v>
      </c>
      <c r="AU32" s="321">
        <v>100</v>
      </c>
      <c r="AV32" s="319">
        <v>100</v>
      </c>
      <c r="AW32" s="322" t="s">
        <v>74</v>
      </c>
      <c r="AX32" s="323">
        <f t="shared" si="0"/>
        <v>170687</v>
      </c>
      <c r="AY32" s="324">
        <f t="shared" si="1"/>
        <v>110552</v>
      </c>
      <c r="AZ32" s="325">
        <f t="shared" si="2"/>
        <v>157905</v>
      </c>
      <c r="BA32" s="324">
        <f t="shared" si="3"/>
        <v>105348</v>
      </c>
      <c r="BB32" s="325">
        <v>286819</v>
      </c>
      <c r="BC32" s="324">
        <v>13003</v>
      </c>
      <c r="BD32" s="326">
        <v>237684</v>
      </c>
      <c r="BE32" s="327" t="s">
        <v>74</v>
      </c>
      <c r="BF32" s="327">
        <f t="shared" si="4"/>
        <v>244411</v>
      </c>
      <c r="BG32" s="327" t="s">
        <v>74</v>
      </c>
      <c r="BH32" s="327">
        <f t="shared" si="5"/>
        <v>253105</v>
      </c>
      <c r="BI32" s="327" t="s">
        <v>74</v>
      </c>
      <c r="BJ32" s="43"/>
      <c r="BK32" s="159"/>
    </row>
    <row r="33" spans="1:74" ht="15">
      <c r="A33" s="7" t="s">
        <v>38</v>
      </c>
      <c r="B33" s="328">
        <v>104884</v>
      </c>
      <c r="C33" s="329">
        <v>105677</v>
      </c>
      <c r="D33" s="329">
        <v>560412</v>
      </c>
      <c r="E33" s="329">
        <v>126650</v>
      </c>
      <c r="F33" s="329">
        <v>89491</v>
      </c>
      <c r="G33" s="330">
        <v>95262</v>
      </c>
      <c r="H33" s="328">
        <v>32695</v>
      </c>
      <c r="I33" s="329">
        <v>33621</v>
      </c>
      <c r="J33" s="330" t="s">
        <v>74</v>
      </c>
      <c r="K33" s="329">
        <v>86</v>
      </c>
      <c r="L33" s="329">
        <v>86</v>
      </c>
      <c r="M33" s="329" t="s">
        <v>74</v>
      </c>
      <c r="N33" s="328">
        <v>219854</v>
      </c>
      <c r="O33" s="329">
        <v>236750</v>
      </c>
      <c r="P33" s="329">
        <v>560412</v>
      </c>
      <c r="Q33" s="329">
        <v>238111</v>
      </c>
      <c r="R33" s="329">
        <v>236518</v>
      </c>
      <c r="S33" s="330">
        <v>235671</v>
      </c>
      <c r="T33" s="328">
        <v>68885</v>
      </c>
      <c r="U33" s="329">
        <v>75499</v>
      </c>
      <c r="V33" s="330" t="s">
        <v>74</v>
      </c>
      <c r="W33" s="329">
        <v>81</v>
      </c>
      <c r="X33" s="329">
        <v>81</v>
      </c>
      <c r="Y33" s="329" t="s">
        <v>74</v>
      </c>
      <c r="Z33" s="328">
        <v>98169</v>
      </c>
      <c r="AA33" s="329">
        <v>107273</v>
      </c>
      <c r="AB33" s="329">
        <v>71349</v>
      </c>
      <c r="AC33" s="329">
        <v>128476</v>
      </c>
      <c r="AD33" s="329">
        <v>143192</v>
      </c>
      <c r="AE33" s="330">
        <v>114947</v>
      </c>
      <c r="AF33" s="328">
        <v>25796</v>
      </c>
      <c r="AG33" s="329">
        <v>30571</v>
      </c>
      <c r="AH33" s="330">
        <v>18643.4937</v>
      </c>
      <c r="AI33" s="329">
        <v>84</v>
      </c>
      <c r="AJ33" s="329">
        <v>84</v>
      </c>
      <c r="AK33" s="329" t="s">
        <v>74</v>
      </c>
      <c r="AL33" s="328">
        <v>97748</v>
      </c>
      <c r="AM33" s="329">
        <v>113297</v>
      </c>
      <c r="AN33" s="329">
        <v>25533</v>
      </c>
      <c r="AO33" s="329">
        <v>126456</v>
      </c>
      <c r="AP33" s="329">
        <v>164660</v>
      </c>
      <c r="AQ33" s="330">
        <v>216329</v>
      </c>
      <c r="AR33" s="328">
        <v>27970</v>
      </c>
      <c r="AS33" s="329">
        <v>33438</v>
      </c>
      <c r="AT33" s="330">
        <v>6991</v>
      </c>
      <c r="AU33" s="331">
        <v>72</v>
      </c>
      <c r="AV33" s="329">
        <v>90</v>
      </c>
      <c r="AW33" s="332" t="s">
        <v>74</v>
      </c>
      <c r="AX33" s="333">
        <f t="shared" si="0"/>
        <v>520655</v>
      </c>
      <c r="AY33" s="334">
        <f t="shared" si="1"/>
        <v>155346</v>
      </c>
      <c r="AZ33" s="335">
        <f t="shared" si="2"/>
        <v>562997</v>
      </c>
      <c r="BA33" s="334">
        <f t="shared" si="3"/>
        <v>173129</v>
      </c>
      <c r="BB33" s="335">
        <v>657294</v>
      </c>
      <c r="BC33" s="334">
        <v>6991</v>
      </c>
      <c r="BD33" s="336">
        <v>619693</v>
      </c>
      <c r="BE33" s="337" t="s">
        <v>74</v>
      </c>
      <c r="BF33" s="337">
        <f t="shared" si="4"/>
        <v>633861</v>
      </c>
      <c r="BG33" s="337" t="s">
        <v>74</v>
      </c>
      <c r="BH33" s="337">
        <f t="shared" si="5"/>
        <v>662209</v>
      </c>
      <c r="BI33" s="337" t="s">
        <v>74</v>
      </c>
      <c r="BJ33" s="43"/>
      <c r="BK33" s="159"/>
      <c r="BV33" s="61"/>
    </row>
    <row r="34" spans="1:76" ht="15">
      <c r="A34" s="7" t="s">
        <v>39</v>
      </c>
      <c r="B34" s="318">
        <v>6305</v>
      </c>
      <c r="C34" s="319">
        <v>3597</v>
      </c>
      <c r="D34" s="319">
        <v>12356</v>
      </c>
      <c r="E34" s="319">
        <v>3912</v>
      </c>
      <c r="F34" s="319">
        <v>4005</v>
      </c>
      <c r="G34" s="320">
        <v>4205</v>
      </c>
      <c r="H34" s="318">
        <v>3059</v>
      </c>
      <c r="I34" s="319">
        <v>1833</v>
      </c>
      <c r="J34" s="320" t="s">
        <v>74</v>
      </c>
      <c r="K34" s="319">
        <v>68</v>
      </c>
      <c r="L34" s="319">
        <v>18</v>
      </c>
      <c r="M34" s="319" t="s">
        <v>74</v>
      </c>
      <c r="N34" s="318">
        <v>2229</v>
      </c>
      <c r="O34" s="319">
        <v>3857</v>
      </c>
      <c r="P34" s="319">
        <v>12356</v>
      </c>
      <c r="Q34" s="319">
        <v>4031</v>
      </c>
      <c r="R34" s="319">
        <v>3978</v>
      </c>
      <c r="S34" s="320">
        <v>4501</v>
      </c>
      <c r="T34" s="318">
        <v>1113</v>
      </c>
      <c r="U34" s="319">
        <v>1990</v>
      </c>
      <c r="V34" s="320" t="s">
        <v>74</v>
      </c>
      <c r="W34" s="319">
        <v>42</v>
      </c>
      <c r="X34" s="319">
        <v>23</v>
      </c>
      <c r="Y34" s="319" t="s">
        <v>74</v>
      </c>
      <c r="Z34" s="318">
        <v>1512</v>
      </c>
      <c r="AA34" s="319">
        <v>2621</v>
      </c>
      <c r="AB34" s="319">
        <v>998</v>
      </c>
      <c r="AC34" s="319">
        <v>2435</v>
      </c>
      <c r="AD34" s="319">
        <v>2631</v>
      </c>
      <c r="AE34" s="320">
        <v>2915</v>
      </c>
      <c r="AF34" s="318">
        <v>657</v>
      </c>
      <c r="AG34" s="319">
        <v>1323</v>
      </c>
      <c r="AH34" s="320">
        <v>464.9682000000001</v>
      </c>
      <c r="AI34" s="319">
        <v>55</v>
      </c>
      <c r="AJ34" s="319">
        <v>28</v>
      </c>
      <c r="AK34" s="319" t="s">
        <v>74</v>
      </c>
      <c r="AL34" s="318">
        <v>563</v>
      </c>
      <c r="AM34" s="319">
        <v>2488</v>
      </c>
      <c r="AN34" s="319">
        <v>586</v>
      </c>
      <c r="AO34" s="319">
        <v>2650</v>
      </c>
      <c r="AP34" s="319">
        <v>3011</v>
      </c>
      <c r="AQ34" s="320">
        <v>3456</v>
      </c>
      <c r="AR34" s="318">
        <v>209</v>
      </c>
      <c r="AS34" s="319">
        <v>1279</v>
      </c>
      <c r="AT34" s="320">
        <v>278</v>
      </c>
      <c r="AU34" s="321">
        <v>58</v>
      </c>
      <c r="AV34" s="319">
        <v>32</v>
      </c>
      <c r="AW34" s="322" t="s">
        <v>74</v>
      </c>
      <c r="AX34" s="323">
        <f t="shared" si="0"/>
        <v>10609</v>
      </c>
      <c r="AY34" s="324">
        <f t="shared" si="1"/>
        <v>5038</v>
      </c>
      <c r="AZ34" s="325">
        <f t="shared" si="2"/>
        <v>12563</v>
      </c>
      <c r="BA34" s="324">
        <f t="shared" si="3"/>
        <v>6425</v>
      </c>
      <c r="BB34" s="325">
        <v>13940</v>
      </c>
      <c r="BC34" s="324">
        <v>278</v>
      </c>
      <c r="BD34" s="326">
        <v>13028</v>
      </c>
      <c r="BE34" s="327" t="s">
        <v>74</v>
      </c>
      <c r="BF34" s="327">
        <f t="shared" si="4"/>
        <v>13625</v>
      </c>
      <c r="BG34" s="327" t="s">
        <v>74</v>
      </c>
      <c r="BH34" s="327">
        <f t="shared" si="5"/>
        <v>15077</v>
      </c>
      <c r="BI34" s="327" t="s">
        <v>74</v>
      </c>
      <c r="BJ34" s="43"/>
      <c r="BK34" s="159"/>
      <c r="BP34" s="10"/>
      <c r="BR34" s="34"/>
      <c r="BT34" s="35"/>
      <c r="BV34" s="34"/>
      <c r="BX34" s="35"/>
    </row>
    <row r="35" spans="1:76" ht="15">
      <c r="A35" s="7" t="s">
        <v>40</v>
      </c>
      <c r="B35" s="328">
        <v>85402</v>
      </c>
      <c r="C35" s="329">
        <v>95050</v>
      </c>
      <c r="D35" s="329">
        <v>474211</v>
      </c>
      <c r="E35" s="329">
        <v>143188</v>
      </c>
      <c r="F35" s="329">
        <v>144656</v>
      </c>
      <c r="G35" s="330">
        <v>144224</v>
      </c>
      <c r="H35" s="328">
        <v>63123</v>
      </c>
      <c r="I35" s="329">
        <v>70577</v>
      </c>
      <c r="J35" s="330" t="s">
        <v>74</v>
      </c>
      <c r="K35" s="329">
        <v>75</v>
      </c>
      <c r="L35" s="329">
        <v>69</v>
      </c>
      <c r="M35" s="329" t="s">
        <v>74</v>
      </c>
      <c r="N35" s="328">
        <v>65206</v>
      </c>
      <c r="O35" s="329">
        <v>55508</v>
      </c>
      <c r="P35" s="329">
        <v>474211</v>
      </c>
      <c r="Q35" s="329">
        <v>78743</v>
      </c>
      <c r="R35" s="329">
        <v>79840</v>
      </c>
      <c r="S35" s="330">
        <v>82044</v>
      </c>
      <c r="T35" s="328">
        <v>44387</v>
      </c>
      <c r="U35" s="329">
        <v>37035</v>
      </c>
      <c r="V35" s="330" t="s">
        <v>74</v>
      </c>
      <c r="W35" s="329">
        <v>75</v>
      </c>
      <c r="X35" s="329">
        <v>70</v>
      </c>
      <c r="Y35" s="329" t="s">
        <v>74</v>
      </c>
      <c r="Z35" s="339">
        <v>30992</v>
      </c>
      <c r="AA35" s="329">
        <v>30992</v>
      </c>
      <c r="AB35" s="329">
        <v>73314</v>
      </c>
      <c r="AC35" s="329">
        <v>43</v>
      </c>
      <c r="AD35" s="329">
        <v>32</v>
      </c>
      <c r="AE35" s="330">
        <v>83095</v>
      </c>
      <c r="AF35" s="339">
        <v>17522</v>
      </c>
      <c r="AG35" s="329">
        <v>17522</v>
      </c>
      <c r="AH35" s="330">
        <v>46011.8664</v>
      </c>
      <c r="AI35" s="329">
        <v>100</v>
      </c>
      <c r="AJ35" s="329">
        <v>100</v>
      </c>
      <c r="AK35" s="329" t="s">
        <v>74</v>
      </c>
      <c r="AL35" s="328">
        <v>95394</v>
      </c>
      <c r="AM35" s="329">
        <v>95394</v>
      </c>
      <c r="AN35" s="329">
        <v>50278</v>
      </c>
      <c r="AO35" s="329">
        <v>287409</v>
      </c>
      <c r="AP35" s="329">
        <v>318215</v>
      </c>
      <c r="AQ35" s="330">
        <v>249026</v>
      </c>
      <c r="AR35" s="339">
        <v>52676</v>
      </c>
      <c r="AS35" s="329">
        <v>52673</v>
      </c>
      <c r="AT35" s="330">
        <v>26899</v>
      </c>
      <c r="AU35" s="340">
        <v>100</v>
      </c>
      <c r="AV35" s="329">
        <v>100</v>
      </c>
      <c r="AW35" s="332" t="s">
        <v>74</v>
      </c>
      <c r="AX35" s="333">
        <f t="shared" si="0"/>
        <v>276994</v>
      </c>
      <c r="AY35" s="334">
        <f t="shared" si="1"/>
        <v>177708</v>
      </c>
      <c r="AZ35" s="335">
        <f t="shared" si="2"/>
        <v>276944</v>
      </c>
      <c r="BA35" s="334">
        <f t="shared" si="3"/>
        <v>177807</v>
      </c>
      <c r="BB35" s="335">
        <v>597803</v>
      </c>
      <c r="BC35" s="334">
        <v>26899</v>
      </c>
      <c r="BD35" s="336">
        <v>509383</v>
      </c>
      <c r="BE35" s="337" t="s">
        <v>74</v>
      </c>
      <c r="BF35" s="337">
        <f t="shared" si="4"/>
        <v>542743</v>
      </c>
      <c r="BG35" s="337" t="s">
        <v>74</v>
      </c>
      <c r="BH35" s="337">
        <f t="shared" si="5"/>
        <v>558389</v>
      </c>
      <c r="BI35" s="337" t="s">
        <v>74</v>
      </c>
      <c r="BJ35" s="43"/>
      <c r="BK35" s="159"/>
      <c r="BP35" s="10"/>
      <c r="BR35" s="34"/>
      <c r="BT35" s="35"/>
      <c r="BV35" s="34"/>
      <c r="BX35" s="35"/>
    </row>
    <row r="36" spans="1:76" ht="15">
      <c r="A36" s="7" t="s">
        <v>118</v>
      </c>
      <c r="B36" s="318"/>
      <c r="C36" s="319"/>
      <c r="D36" s="319"/>
      <c r="E36" s="319"/>
      <c r="F36" s="319">
        <v>84472</v>
      </c>
      <c r="G36" s="320">
        <v>58610</v>
      </c>
      <c r="H36" s="318"/>
      <c r="I36" s="319"/>
      <c r="J36" s="320"/>
      <c r="K36" s="319"/>
      <c r="L36" s="319"/>
      <c r="M36" s="319"/>
      <c r="N36" s="318"/>
      <c r="O36" s="319"/>
      <c r="P36" s="319"/>
      <c r="Q36" s="319"/>
      <c r="R36" s="319">
        <v>46064</v>
      </c>
      <c r="S36" s="320">
        <v>44336</v>
      </c>
      <c r="T36" s="318"/>
      <c r="U36" s="319"/>
      <c r="V36" s="320"/>
      <c r="W36" s="319"/>
      <c r="X36" s="319"/>
      <c r="Y36" s="319"/>
      <c r="Z36" s="318"/>
      <c r="AA36" s="319"/>
      <c r="AB36" s="319"/>
      <c r="AC36" s="319"/>
      <c r="AD36" s="319">
        <v>109628</v>
      </c>
      <c r="AE36" s="320">
        <v>120017</v>
      </c>
      <c r="AF36" s="318"/>
      <c r="AG36" s="319"/>
      <c r="AH36" s="320"/>
      <c r="AI36" s="319"/>
      <c r="AJ36" s="319"/>
      <c r="AK36" s="319"/>
      <c r="AL36" s="318"/>
      <c r="AM36" s="319"/>
      <c r="AN36" s="319"/>
      <c r="AO36" s="319"/>
      <c r="AP36" s="319">
        <v>18501</v>
      </c>
      <c r="AQ36" s="320">
        <v>18921</v>
      </c>
      <c r="AR36" s="318"/>
      <c r="AS36" s="319"/>
      <c r="AT36" s="320"/>
      <c r="AU36" s="321"/>
      <c r="AV36" s="319"/>
      <c r="AW36" s="322"/>
      <c r="AX36" s="323"/>
      <c r="AY36" s="324"/>
      <c r="AZ36" s="325"/>
      <c r="BA36" s="324"/>
      <c r="BB36" s="325"/>
      <c r="BC36" s="324"/>
      <c r="BD36" s="326"/>
      <c r="BE36" s="327"/>
      <c r="BF36" s="327">
        <f t="shared" si="4"/>
        <v>258665</v>
      </c>
      <c r="BG36" s="327"/>
      <c r="BH36" s="327">
        <f t="shared" si="5"/>
        <v>241884</v>
      </c>
      <c r="BI36" s="327"/>
      <c r="BJ36" s="43"/>
      <c r="BK36" s="159"/>
      <c r="BP36" s="10"/>
      <c r="BR36" s="34"/>
      <c r="BT36" s="35"/>
      <c r="BV36" s="34"/>
      <c r="BX36" s="35"/>
    </row>
    <row r="37" spans="1:76" ht="15">
      <c r="A37" s="7" t="s">
        <v>41</v>
      </c>
      <c r="B37" s="328">
        <v>8560</v>
      </c>
      <c r="C37" s="329">
        <v>8700</v>
      </c>
      <c r="D37" s="329">
        <v>42222</v>
      </c>
      <c r="E37" s="329">
        <v>9448</v>
      </c>
      <c r="F37" s="329">
        <v>10608</v>
      </c>
      <c r="G37" s="330">
        <v>10638</v>
      </c>
      <c r="H37" s="328">
        <v>2211</v>
      </c>
      <c r="I37" s="329">
        <v>2163</v>
      </c>
      <c r="J37" s="330" t="s">
        <v>74</v>
      </c>
      <c r="K37" s="329">
        <v>82</v>
      </c>
      <c r="L37" s="329">
        <v>82</v>
      </c>
      <c r="M37" s="329" t="s">
        <v>74</v>
      </c>
      <c r="N37" s="328">
        <v>11083</v>
      </c>
      <c r="O37" s="329">
        <v>11675</v>
      </c>
      <c r="P37" s="329">
        <v>42222</v>
      </c>
      <c r="Q37" s="329">
        <v>11294</v>
      </c>
      <c r="R37" s="329">
        <v>12854</v>
      </c>
      <c r="S37" s="330">
        <v>12590</v>
      </c>
      <c r="T37" s="328">
        <v>2633</v>
      </c>
      <c r="U37" s="329">
        <v>2711</v>
      </c>
      <c r="V37" s="330" t="s">
        <v>74</v>
      </c>
      <c r="W37" s="329">
        <v>74</v>
      </c>
      <c r="X37" s="329">
        <v>74</v>
      </c>
      <c r="Y37" s="329" t="s">
        <v>74</v>
      </c>
      <c r="Z37" s="339">
        <v>10690</v>
      </c>
      <c r="AA37" s="329">
        <v>10285</v>
      </c>
      <c r="AB37" s="329">
        <v>3894</v>
      </c>
      <c r="AC37" s="329">
        <v>9671</v>
      </c>
      <c r="AD37" s="329">
        <v>10724</v>
      </c>
      <c r="AE37" s="330">
        <v>10456</v>
      </c>
      <c r="AF37" s="339">
        <v>2886</v>
      </c>
      <c r="AG37" s="329">
        <v>2767</v>
      </c>
      <c r="AH37" s="330">
        <v>1031.91</v>
      </c>
      <c r="AI37" s="329">
        <v>64</v>
      </c>
      <c r="AJ37" s="329">
        <v>64</v>
      </c>
      <c r="AK37" s="329" t="s">
        <v>74</v>
      </c>
      <c r="AL37" s="328">
        <v>11622</v>
      </c>
      <c r="AM37" s="329">
        <v>11180</v>
      </c>
      <c r="AN37" s="329">
        <v>5161</v>
      </c>
      <c r="AO37" s="329">
        <v>12562</v>
      </c>
      <c r="AP37" s="329">
        <v>13069</v>
      </c>
      <c r="AQ37" s="330">
        <v>12929</v>
      </c>
      <c r="AR37" s="339">
        <v>4397</v>
      </c>
      <c r="AS37" s="329">
        <v>4178</v>
      </c>
      <c r="AT37" s="330">
        <v>1911</v>
      </c>
      <c r="AU37" s="340">
        <v>75</v>
      </c>
      <c r="AV37" s="329">
        <v>75</v>
      </c>
      <c r="AW37" s="332" t="s">
        <v>74</v>
      </c>
      <c r="AX37" s="333">
        <f t="shared" si="0"/>
        <v>41955</v>
      </c>
      <c r="AY37" s="334">
        <f t="shared" si="1"/>
        <v>12127</v>
      </c>
      <c r="AZ37" s="335">
        <f t="shared" si="2"/>
        <v>41840</v>
      </c>
      <c r="BA37" s="334">
        <f t="shared" si="3"/>
        <v>11819</v>
      </c>
      <c r="BB37" s="335">
        <v>51277</v>
      </c>
      <c r="BC37" s="334">
        <v>1911</v>
      </c>
      <c r="BD37" s="336">
        <v>42975</v>
      </c>
      <c r="BE37" s="337" t="s">
        <v>74</v>
      </c>
      <c r="BF37" s="337">
        <f t="shared" si="4"/>
        <v>47255</v>
      </c>
      <c r="BG37" s="337" t="s">
        <v>74</v>
      </c>
      <c r="BH37" s="337">
        <f t="shared" si="5"/>
        <v>46613</v>
      </c>
      <c r="BI37" s="337" t="s">
        <v>74</v>
      </c>
      <c r="BJ37" s="43"/>
      <c r="BK37" s="159"/>
      <c r="BP37" s="10"/>
      <c r="BR37" s="34"/>
      <c r="BT37" s="35"/>
      <c r="BV37" s="34"/>
      <c r="BX37" s="35"/>
    </row>
    <row r="38" spans="1:76" ht="15">
      <c r="A38" s="7" t="s">
        <v>42</v>
      </c>
      <c r="B38" s="318">
        <v>344826</v>
      </c>
      <c r="C38" s="319">
        <v>360300</v>
      </c>
      <c r="D38" s="319">
        <v>953808</v>
      </c>
      <c r="E38" s="319">
        <v>557330</v>
      </c>
      <c r="F38" s="319">
        <v>570674</v>
      </c>
      <c r="G38" s="320">
        <v>546381</v>
      </c>
      <c r="H38" s="318">
        <v>137930</v>
      </c>
      <c r="I38" s="319">
        <v>135727</v>
      </c>
      <c r="J38" s="320" t="s">
        <v>74</v>
      </c>
      <c r="K38" s="319">
        <v>98</v>
      </c>
      <c r="L38" s="319">
        <v>98</v>
      </c>
      <c r="M38" s="319" t="s">
        <v>74</v>
      </c>
      <c r="N38" s="318">
        <v>142589</v>
      </c>
      <c r="O38" s="319">
        <v>268960</v>
      </c>
      <c r="P38" s="319">
        <v>953808</v>
      </c>
      <c r="Q38" s="319">
        <v>280924</v>
      </c>
      <c r="R38" s="319">
        <v>293657</v>
      </c>
      <c r="S38" s="320">
        <v>320556</v>
      </c>
      <c r="T38" s="318">
        <v>56996</v>
      </c>
      <c r="U38" s="319">
        <v>86430</v>
      </c>
      <c r="V38" s="320" t="s">
        <v>74</v>
      </c>
      <c r="W38" s="319">
        <v>95</v>
      </c>
      <c r="X38" s="319">
        <v>95</v>
      </c>
      <c r="Y38" s="319" t="s">
        <v>74</v>
      </c>
      <c r="Z38" s="318">
        <v>56134</v>
      </c>
      <c r="AA38" s="319">
        <v>61888</v>
      </c>
      <c r="AB38" s="319">
        <v>261392</v>
      </c>
      <c r="AC38" s="319">
        <v>41426</v>
      </c>
      <c r="AD38" s="319">
        <v>46747</v>
      </c>
      <c r="AE38" s="320">
        <v>48979</v>
      </c>
      <c r="AF38" s="318">
        <v>11618</v>
      </c>
      <c r="AG38" s="319">
        <v>12811</v>
      </c>
      <c r="AH38" s="320">
        <v>84325.0592</v>
      </c>
      <c r="AI38" s="319">
        <v>97</v>
      </c>
      <c r="AJ38" s="319">
        <v>97</v>
      </c>
      <c r="AK38" s="319" t="s">
        <v>74</v>
      </c>
      <c r="AL38" s="318">
        <v>171855</v>
      </c>
      <c r="AM38" s="319">
        <v>189415</v>
      </c>
      <c r="AN38" s="319">
        <v>25620</v>
      </c>
      <c r="AO38" s="319">
        <v>149995</v>
      </c>
      <c r="AP38" s="319">
        <v>159121</v>
      </c>
      <c r="AQ38" s="320">
        <v>168333</v>
      </c>
      <c r="AR38" s="318">
        <v>26949</v>
      </c>
      <c r="AS38" s="319">
        <v>29766</v>
      </c>
      <c r="AT38" s="320">
        <v>6484</v>
      </c>
      <c r="AU38" s="321">
        <v>97</v>
      </c>
      <c r="AV38" s="319">
        <v>97</v>
      </c>
      <c r="AW38" s="322" t="s">
        <v>74</v>
      </c>
      <c r="AX38" s="323">
        <f t="shared" si="0"/>
        <v>715404</v>
      </c>
      <c r="AY38" s="324">
        <f t="shared" si="1"/>
        <v>233493</v>
      </c>
      <c r="AZ38" s="325">
        <f t="shared" si="2"/>
        <v>880563</v>
      </c>
      <c r="BA38" s="324">
        <f t="shared" si="3"/>
        <v>264734</v>
      </c>
      <c r="BB38" s="325">
        <v>1240820</v>
      </c>
      <c r="BC38" s="324">
        <v>6484</v>
      </c>
      <c r="BD38" s="326">
        <v>1029798</v>
      </c>
      <c r="BE38" s="327" t="s">
        <v>74</v>
      </c>
      <c r="BF38" s="327">
        <v>1070202</v>
      </c>
      <c r="BG38" s="327" t="s">
        <v>74</v>
      </c>
      <c r="BH38" s="327">
        <f t="shared" si="5"/>
        <v>1084249</v>
      </c>
      <c r="BI38" s="327" t="s">
        <v>74</v>
      </c>
      <c r="BJ38" s="43"/>
      <c r="BK38" s="159"/>
      <c r="BP38" s="10"/>
      <c r="BR38" s="34"/>
      <c r="BT38" s="35"/>
      <c r="BV38" s="34"/>
      <c r="BX38" s="35"/>
    </row>
    <row r="39" spans="1:76" ht="15">
      <c r="A39" s="7" t="s">
        <v>43</v>
      </c>
      <c r="B39" s="328">
        <v>45784</v>
      </c>
      <c r="C39" s="329">
        <v>45784</v>
      </c>
      <c r="D39" s="329">
        <v>93383</v>
      </c>
      <c r="E39" s="329">
        <v>42277</v>
      </c>
      <c r="F39" s="329">
        <v>42732</v>
      </c>
      <c r="G39" s="330">
        <v>42791</v>
      </c>
      <c r="H39" s="328">
        <v>24498</v>
      </c>
      <c r="I39" s="329">
        <v>24498</v>
      </c>
      <c r="J39" s="330" t="s">
        <v>74</v>
      </c>
      <c r="K39" s="329">
        <v>100</v>
      </c>
      <c r="L39" s="329">
        <v>100</v>
      </c>
      <c r="M39" s="329" t="s">
        <v>74</v>
      </c>
      <c r="N39" s="328">
        <v>19870</v>
      </c>
      <c r="O39" s="329">
        <v>20031</v>
      </c>
      <c r="P39" s="329">
        <v>93383</v>
      </c>
      <c r="Q39" s="329">
        <v>21607</v>
      </c>
      <c r="R39" s="329">
        <v>23240</v>
      </c>
      <c r="S39" s="330">
        <v>25275</v>
      </c>
      <c r="T39" s="328">
        <v>7900</v>
      </c>
      <c r="U39" s="329">
        <v>8727</v>
      </c>
      <c r="V39" s="330" t="s">
        <v>74</v>
      </c>
      <c r="W39" s="329">
        <v>100</v>
      </c>
      <c r="X39" s="329">
        <v>100</v>
      </c>
      <c r="Y39" s="329" t="s">
        <v>74</v>
      </c>
      <c r="Z39" s="339">
        <v>19407</v>
      </c>
      <c r="AA39" s="329">
        <v>23603</v>
      </c>
      <c r="AB39" s="329">
        <v>10780</v>
      </c>
      <c r="AC39" s="329">
        <v>9001</v>
      </c>
      <c r="AD39" s="329">
        <v>8556</v>
      </c>
      <c r="AE39" s="330">
        <v>9949</v>
      </c>
      <c r="AF39" s="339">
        <v>5520</v>
      </c>
      <c r="AG39" s="329">
        <v>7329</v>
      </c>
      <c r="AH39" s="330">
        <v>3370.906</v>
      </c>
      <c r="AI39" s="329">
        <v>100</v>
      </c>
      <c r="AJ39" s="329">
        <v>100</v>
      </c>
      <c r="AK39" s="329" t="s">
        <v>74</v>
      </c>
      <c r="AL39" s="328">
        <v>22519</v>
      </c>
      <c r="AM39" s="329">
        <v>13198</v>
      </c>
      <c r="AN39" s="329">
        <v>5806</v>
      </c>
      <c r="AO39" s="329">
        <v>26689</v>
      </c>
      <c r="AP39" s="329">
        <v>29249</v>
      </c>
      <c r="AQ39" s="330">
        <v>33782</v>
      </c>
      <c r="AR39" s="339">
        <v>5523</v>
      </c>
      <c r="AS39" s="329">
        <v>3151</v>
      </c>
      <c r="AT39" s="330">
        <v>1707</v>
      </c>
      <c r="AU39" s="340">
        <v>53</v>
      </c>
      <c r="AV39" s="329">
        <v>53</v>
      </c>
      <c r="AW39" s="332" t="s">
        <v>74</v>
      </c>
      <c r="AX39" s="333">
        <f t="shared" si="0"/>
        <v>107580</v>
      </c>
      <c r="AY39" s="334">
        <f t="shared" si="1"/>
        <v>43441</v>
      </c>
      <c r="AZ39" s="335">
        <f t="shared" si="2"/>
        <v>102616</v>
      </c>
      <c r="BA39" s="334">
        <f t="shared" si="3"/>
        <v>43705</v>
      </c>
      <c r="BB39" s="335">
        <v>109969</v>
      </c>
      <c r="BC39" s="334">
        <v>1707</v>
      </c>
      <c r="BD39" s="336">
        <v>99574</v>
      </c>
      <c r="BE39" s="337" t="s">
        <v>74</v>
      </c>
      <c r="BF39" s="337">
        <f t="shared" si="4"/>
        <v>103777</v>
      </c>
      <c r="BG39" s="337" t="s">
        <v>74</v>
      </c>
      <c r="BH39" s="337">
        <f t="shared" si="5"/>
        <v>111797</v>
      </c>
      <c r="BI39" s="337" t="s">
        <v>74</v>
      </c>
      <c r="BJ39" s="43"/>
      <c r="BK39" s="159"/>
      <c r="BP39" s="10"/>
      <c r="BR39" s="34"/>
      <c r="BT39" s="35"/>
      <c r="BV39" s="34"/>
      <c r="BX39" s="35"/>
    </row>
    <row r="40" spans="1:76" ht="15">
      <c r="A40" s="7" t="s">
        <v>44</v>
      </c>
      <c r="B40" s="318">
        <v>153571</v>
      </c>
      <c r="C40" s="319">
        <v>266993</v>
      </c>
      <c r="D40" s="319">
        <v>537047</v>
      </c>
      <c r="E40" s="319">
        <v>293673</v>
      </c>
      <c r="F40" s="319">
        <v>303881</v>
      </c>
      <c r="G40" s="320">
        <v>300391</v>
      </c>
      <c r="H40" s="318">
        <v>44536</v>
      </c>
      <c r="I40" s="319">
        <v>119560</v>
      </c>
      <c r="J40" s="320" t="s">
        <v>74</v>
      </c>
      <c r="K40" s="319">
        <v>90</v>
      </c>
      <c r="L40" s="319">
        <v>41</v>
      </c>
      <c r="M40" s="319" t="s">
        <v>74</v>
      </c>
      <c r="N40" s="318">
        <v>12959</v>
      </c>
      <c r="O40" s="319">
        <v>25451</v>
      </c>
      <c r="P40" s="319">
        <v>537047</v>
      </c>
      <c r="Q40" s="319">
        <v>38206</v>
      </c>
      <c r="R40" s="319">
        <v>41528</v>
      </c>
      <c r="S40" s="320">
        <v>43564</v>
      </c>
      <c r="T40" s="318">
        <v>3888</v>
      </c>
      <c r="U40" s="319">
        <v>6657</v>
      </c>
      <c r="V40" s="320" t="s">
        <v>74</v>
      </c>
      <c r="W40" s="319">
        <v>90</v>
      </c>
      <c r="X40" s="319">
        <v>34</v>
      </c>
      <c r="Y40" s="319" t="s">
        <v>74</v>
      </c>
      <c r="Z40" s="318">
        <v>68074</v>
      </c>
      <c r="AA40" s="319">
        <v>20678</v>
      </c>
      <c r="AB40" s="319">
        <v>59374</v>
      </c>
      <c r="AC40" s="319">
        <v>47969</v>
      </c>
      <c r="AD40" s="319">
        <v>44864</v>
      </c>
      <c r="AE40" s="320">
        <v>41759</v>
      </c>
      <c r="AF40" s="318">
        <v>19060</v>
      </c>
      <c r="AG40" s="319">
        <v>7487</v>
      </c>
      <c r="AH40" s="320">
        <v>21178.7058</v>
      </c>
      <c r="AI40" s="319">
        <v>91</v>
      </c>
      <c r="AJ40" s="319">
        <v>71</v>
      </c>
      <c r="AK40" s="319" t="s">
        <v>74</v>
      </c>
      <c r="AL40" s="318">
        <v>93057</v>
      </c>
      <c r="AM40" s="319">
        <v>27361</v>
      </c>
      <c r="AN40" s="319">
        <v>27194</v>
      </c>
      <c r="AO40" s="319">
        <v>157081</v>
      </c>
      <c r="AP40" s="319">
        <v>176336</v>
      </c>
      <c r="AQ40" s="320">
        <v>180055</v>
      </c>
      <c r="AR40" s="318">
        <v>29778</v>
      </c>
      <c r="AS40" s="319">
        <v>10038</v>
      </c>
      <c r="AT40" s="320">
        <v>9912</v>
      </c>
      <c r="AU40" s="321">
        <v>91</v>
      </c>
      <c r="AV40" s="319">
        <v>73</v>
      </c>
      <c r="AW40" s="322" t="s">
        <v>74</v>
      </c>
      <c r="AX40" s="323">
        <f t="shared" si="0"/>
        <v>327661</v>
      </c>
      <c r="AY40" s="324">
        <f t="shared" si="1"/>
        <v>97262</v>
      </c>
      <c r="AZ40" s="325">
        <f t="shared" si="2"/>
        <v>340483</v>
      </c>
      <c r="BA40" s="324">
        <f t="shared" si="3"/>
        <v>143742</v>
      </c>
      <c r="BB40" s="325">
        <v>623615</v>
      </c>
      <c r="BC40" s="324">
        <v>9912</v>
      </c>
      <c r="BD40" s="326">
        <v>536951</v>
      </c>
      <c r="BE40" s="327" t="s">
        <v>74</v>
      </c>
      <c r="BF40" s="327">
        <f t="shared" si="4"/>
        <v>566609</v>
      </c>
      <c r="BG40" s="327" t="s">
        <v>74</v>
      </c>
      <c r="BH40" s="327">
        <f t="shared" si="5"/>
        <v>565769</v>
      </c>
      <c r="BI40" s="327" t="s">
        <v>74</v>
      </c>
      <c r="BJ40" s="43"/>
      <c r="BK40" s="159"/>
      <c r="BP40" s="10"/>
      <c r="BR40" s="34"/>
      <c r="BT40" s="35"/>
      <c r="BV40" s="34"/>
      <c r="BX40" s="35"/>
    </row>
    <row r="41" spans="1:76" ht="15">
      <c r="A41" s="5"/>
      <c r="B41" s="328"/>
      <c r="C41" s="329"/>
      <c r="D41" s="329"/>
      <c r="E41" s="329"/>
      <c r="F41" s="329"/>
      <c r="G41" s="330"/>
      <c r="H41" s="328"/>
      <c r="I41" s="329"/>
      <c r="J41" s="330"/>
      <c r="K41" s="329"/>
      <c r="L41" s="329"/>
      <c r="M41" s="329"/>
      <c r="N41" s="328"/>
      <c r="O41" s="329"/>
      <c r="P41" s="329"/>
      <c r="Q41" s="329"/>
      <c r="R41" s="329"/>
      <c r="S41" s="330"/>
      <c r="T41" s="328"/>
      <c r="U41" s="329"/>
      <c r="V41" s="330"/>
      <c r="W41" s="329"/>
      <c r="X41" s="329"/>
      <c r="Y41" s="329"/>
      <c r="Z41" s="339"/>
      <c r="AA41" s="329"/>
      <c r="AB41" s="329"/>
      <c r="AC41" s="329"/>
      <c r="AD41" s="329"/>
      <c r="AE41" s="330"/>
      <c r="AF41" s="339"/>
      <c r="AG41" s="329"/>
      <c r="AH41" s="330"/>
      <c r="AI41" s="329"/>
      <c r="AJ41" s="329"/>
      <c r="AK41" s="329"/>
      <c r="AL41" s="328"/>
      <c r="AM41" s="329"/>
      <c r="AN41" s="329"/>
      <c r="AO41" s="329"/>
      <c r="AP41" s="329"/>
      <c r="AQ41" s="330"/>
      <c r="AR41" s="339"/>
      <c r="AS41" s="329"/>
      <c r="AT41" s="330"/>
      <c r="AU41" s="340"/>
      <c r="AV41" s="329"/>
      <c r="AW41" s="332"/>
      <c r="AX41" s="333"/>
      <c r="AY41" s="334"/>
      <c r="AZ41" s="335"/>
      <c r="BA41" s="334"/>
      <c r="BB41" s="335"/>
      <c r="BC41" s="334"/>
      <c r="BD41" s="336"/>
      <c r="BE41" s="337"/>
      <c r="BF41" s="337"/>
      <c r="BG41" s="337"/>
      <c r="BH41" s="337"/>
      <c r="BI41" s="337"/>
      <c r="BJ41" s="43"/>
      <c r="BK41" s="159"/>
      <c r="BP41" s="10"/>
      <c r="BR41" s="34"/>
      <c r="BT41" s="35"/>
      <c r="BV41" s="34"/>
      <c r="BX41" s="35"/>
    </row>
    <row r="42" spans="1:76" ht="15">
      <c r="A42" s="8" t="s">
        <v>45</v>
      </c>
      <c r="B42" s="318"/>
      <c r="C42" s="319"/>
      <c r="D42" s="319"/>
      <c r="E42" s="319"/>
      <c r="F42" s="319"/>
      <c r="G42" s="320"/>
      <c r="H42" s="318"/>
      <c r="I42" s="319"/>
      <c r="J42" s="320"/>
      <c r="K42" s="319"/>
      <c r="L42" s="319"/>
      <c r="M42" s="319"/>
      <c r="N42" s="318"/>
      <c r="O42" s="319"/>
      <c r="P42" s="319"/>
      <c r="Q42" s="319"/>
      <c r="R42" s="319"/>
      <c r="S42" s="320"/>
      <c r="T42" s="318"/>
      <c r="U42" s="319"/>
      <c r="V42" s="320"/>
      <c r="W42" s="319"/>
      <c r="X42" s="319"/>
      <c r="Y42" s="319"/>
      <c r="Z42" s="318"/>
      <c r="AA42" s="319"/>
      <c r="AB42" s="319"/>
      <c r="AC42" s="319"/>
      <c r="AD42" s="319"/>
      <c r="AE42" s="320"/>
      <c r="AF42" s="318"/>
      <c r="AG42" s="319"/>
      <c r="AH42" s="320"/>
      <c r="AI42" s="319"/>
      <c r="AJ42" s="319"/>
      <c r="AK42" s="319"/>
      <c r="AL42" s="318"/>
      <c r="AM42" s="319"/>
      <c r="AN42" s="319"/>
      <c r="AO42" s="319"/>
      <c r="AP42" s="319"/>
      <c r="AQ42" s="320"/>
      <c r="AR42" s="318"/>
      <c r="AS42" s="319"/>
      <c r="AT42" s="320"/>
      <c r="AU42" s="321"/>
      <c r="AV42" s="319"/>
      <c r="AW42" s="322"/>
      <c r="AX42" s="323"/>
      <c r="AY42" s="324"/>
      <c r="AZ42" s="325"/>
      <c r="BA42" s="324"/>
      <c r="BB42" s="325"/>
      <c r="BC42" s="324"/>
      <c r="BD42" s="326"/>
      <c r="BE42" s="327"/>
      <c r="BF42" s="327"/>
      <c r="BG42" s="327"/>
      <c r="BH42" s="327"/>
      <c r="BI42" s="327"/>
      <c r="BJ42" s="43"/>
      <c r="BK42" s="159"/>
      <c r="BP42" s="10"/>
      <c r="BR42" s="34"/>
      <c r="BT42" s="35"/>
      <c r="BV42" s="34"/>
      <c r="BX42" s="35"/>
    </row>
    <row r="43" spans="1:76" ht="15">
      <c r="A43" s="7" t="s">
        <v>46</v>
      </c>
      <c r="B43" s="328">
        <v>1073</v>
      </c>
      <c r="C43" s="329">
        <v>1033</v>
      </c>
      <c r="D43" s="329">
        <v>5228</v>
      </c>
      <c r="E43" s="329">
        <v>1078</v>
      </c>
      <c r="F43" s="329">
        <v>961</v>
      </c>
      <c r="G43" s="330">
        <v>935</v>
      </c>
      <c r="H43" s="328">
        <v>675</v>
      </c>
      <c r="I43" s="329">
        <v>641</v>
      </c>
      <c r="J43" s="330" t="s">
        <v>74</v>
      </c>
      <c r="K43" s="329">
        <v>96</v>
      </c>
      <c r="L43" s="329">
        <v>98</v>
      </c>
      <c r="M43" s="329" t="s">
        <v>74</v>
      </c>
      <c r="N43" s="328">
        <v>906</v>
      </c>
      <c r="O43" s="329">
        <v>932</v>
      </c>
      <c r="P43" s="329">
        <v>5228</v>
      </c>
      <c r="Q43" s="329">
        <v>951</v>
      </c>
      <c r="R43" s="329">
        <v>1047</v>
      </c>
      <c r="S43" s="330">
        <v>1038</v>
      </c>
      <c r="T43" s="328">
        <v>549</v>
      </c>
      <c r="U43" s="329">
        <v>575</v>
      </c>
      <c r="V43" s="330" t="s">
        <v>74</v>
      </c>
      <c r="W43" s="329">
        <v>99</v>
      </c>
      <c r="X43" s="329">
        <v>99</v>
      </c>
      <c r="Y43" s="329" t="s">
        <v>74</v>
      </c>
      <c r="Z43" s="339">
        <v>992</v>
      </c>
      <c r="AA43" s="329">
        <v>946</v>
      </c>
      <c r="AB43" s="329">
        <v>924</v>
      </c>
      <c r="AC43" s="329">
        <v>962</v>
      </c>
      <c r="AD43" s="329">
        <v>985</v>
      </c>
      <c r="AE43" s="330">
        <v>992</v>
      </c>
      <c r="AF43" s="339">
        <v>584</v>
      </c>
      <c r="AG43" s="329">
        <v>581</v>
      </c>
      <c r="AH43" s="330">
        <v>476.0448</v>
      </c>
      <c r="AI43" s="329">
        <v>99</v>
      </c>
      <c r="AJ43" s="329">
        <v>99</v>
      </c>
      <c r="AK43" s="329" t="s">
        <v>74</v>
      </c>
      <c r="AL43" s="328">
        <v>2188</v>
      </c>
      <c r="AM43" s="329">
        <v>2337</v>
      </c>
      <c r="AN43" s="329">
        <v>684</v>
      </c>
      <c r="AO43" s="329">
        <v>2438</v>
      </c>
      <c r="AP43" s="329">
        <v>2427</v>
      </c>
      <c r="AQ43" s="330">
        <v>2552</v>
      </c>
      <c r="AR43" s="339">
        <v>1189</v>
      </c>
      <c r="AS43" s="329">
        <v>1300</v>
      </c>
      <c r="AT43" s="330">
        <v>322</v>
      </c>
      <c r="AU43" s="340">
        <v>100</v>
      </c>
      <c r="AV43" s="329">
        <v>100</v>
      </c>
      <c r="AW43" s="332" t="s">
        <v>74</v>
      </c>
      <c r="AX43" s="333">
        <f t="shared" si="0"/>
        <v>5159</v>
      </c>
      <c r="AY43" s="334">
        <f>H43+T43+AF43+AR43</f>
        <v>2997</v>
      </c>
      <c r="AZ43" s="335">
        <f aca="true" t="shared" si="6" ref="AZ43:AZ49">C43+O43+AA43+AM43</f>
        <v>5248</v>
      </c>
      <c r="BA43" s="334">
        <f aca="true" t="shared" si="7" ref="BA43:BA49">I43+U43+AG43+AS43</f>
        <v>3097</v>
      </c>
      <c r="BB43" s="335">
        <v>6836</v>
      </c>
      <c r="BC43" s="334">
        <v>322</v>
      </c>
      <c r="BD43" s="336">
        <v>5429</v>
      </c>
      <c r="BE43" s="337" t="s">
        <v>74</v>
      </c>
      <c r="BF43" s="337">
        <f t="shared" si="4"/>
        <v>5420</v>
      </c>
      <c r="BG43" s="337" t="s">
        <v>74</v>
      </c>
      <c r="BH43" s="337">
        <f t="shared" si="5"/>
        <v>5517</v>
      </c>
      <c r="BI43" s="337" t="s">
        <v>74</v>
      </c>
      <c r="BJ43" s="43"/>
      <c r="BK43" s="159"/>
      <c r="BP43" s="10"/>
      <c r="BR43" s="34"/>
      <c r="BT43" s="35"/>
      <c r="BV43" s="34"/>
      <c r="BX43" s="35"/>
    </row>
    <row r="44" spans="1:76" ht="15">
      <c r="A44" s="7" t="s">
        <v>47</v>
      </c>
      <c r="B44" s="318">
        <v>222</v>
      </c>
      <c r="C44" s="319">
        <v>150</v>
      </c>
      <c r="D44" s="319">
        <v>7524</v>
      </c>
      <c r="E44" s="319">
        <v>195</v>
      </c>
      <c r="F44" s="319">
        <v>190</v>
      </c>
      <c r="G44" s="320">
        <v>182</v>
      </c>
      <c r="H44" s="318">
        <v>196</v>
      </c>
      <c r="I44" s="319">
        <v>120</v>
      </c>
      <c r="J44" s="320" t="s">
        <v>74</v>
      </c>
      <c r="K44" s="319">
        <v>96</v>
      </c>
      <c r="L44" s="319">
        <v>96</v>
      </c>
      <c r="M44" s="319" t="s">
        <v>74</v>
      </c>
      <c r="N44" s="318">
        <v>211</v>
      </c>
      <c r="O44" s="319">
        <v>665</v>
      </c>
      <c r="P44" s="319">
        <v>7524</v>
      </c>
      <c r="Q44" s="319">
        <v>550</v>
      </c>
      <c r="R44" s="319">
        <v>575</v>
      </c>
      <c r="S44" s="320">
        <v>590</v>
      </c>
      <c r="T44" s="318">
        <v>156</v>
      </c>
      <c r="U44" s="319">
        <v>522</v>
      </c>
      <c r="V44" s="320" t="s">
        <v>74</v>
      </c>
      <c r="W44" s="319">
        <v>96</v>
      </c>
      <c r="X44" s="319">
        <v>96</v>
      </c>
      <c r="Y44" s="319" t="s">
        <v>74</v>
      </c>
      <c r="Z44" s="318">
        <v>1685</v>
      </c>
      <c r="AA44" s="319">
        <v>0</v>
      </c>
      <c r="AB44" s="319">
        <v>841</v>
      </c>
      <c r="AC44" s="319">
        <v>2589</v>
      </c>
      <c r="AD44" s="319">
        <v>2545</v>
      </c>
      <c r="AE44" s="320">
        <v>2824</v>
      </c>
      <c r="AF44" s="318">
        <v>1383</v>
      </c>
      <c r="AG44" s="319">
        <v>0</v>
      </c>
      <c r="AH44" s="320">
        <v>682.9761</v>
      </c>
      <c r="AI44" s="319">
        <v>99</v>
      </c>
      <c r="AJ44" s="319">
        <v>99</v>
      </c>
      <c r="AK44" s="319" t="s">
        <v>74</v>
      </c>
      <c r="AL44" s="318">
        <v>2996</v>
      </c>
      <c r="AM44" s="319">
        <v>5788</v>
      </c>
      <c r="AN44" s="319">
        <v>999</v>
      </c>
      <c r="AO44" s="319">
        <v>5221</v>
      </c>
      <c r="AP44" s="319">
        <v>5243</v>
      </c>
      <c r="AQ44" s="320">
        <v>5713</v>
      </c>
      <c r="AR44" s="318">
        <v>2464</v>
      </c>
      <c r="AS44" s="319">
        <v>4708</v>
      </c>
      <c r="AT44" s="320">
        <v>795</v>
      </c>
      <c r="AU44" s="321">
        <v>98</v>
      </c>
      <c r="AV44" s="319">
        <v>98</v>
      </c>
      <c r="AW44" s="322" t="s">
        <v>74</v>
      </c>
      <c r="AX44" s="323">
        <f t="shared" si="0"/>
        <v>5114</v>
      </c>
      <c r="AY44" s="324">
        <f aca="true" t="shared" si="8" ref="AY44:AY49">H44+T44+AF44+AR44</f>
        <v>4199</v>
      </c>
      <c r="AZ44" s="325">
        <f t="shared" si="6"/>
        <v>6603</v>
      </c>
      <c r="BA44" s="324">
        <f t="shared" si="7"/>
        <v>5350</v>
      </c>
      <c r="BB44" s="325">
        <v>9364</v>
      </c>
      <c r="BC44" s="324">
        <v>795</v>
      </c>
      <c r="BD44" s="326">
        <v>8555</v>
      </c>
      <c r="BE44" s="327" t="s">
        <v>74</v>
      </c>
      <c r="BF44" s="327">
        <f t="shared" si="4"/>
        <v>8553</v>
      </c>
      <c r="BG44" s="327" t="s">
        <v>74</v>
      </c>
      <c r="BH44" s="327">
        <f t="shared" si="5"/>
        <v>9309</v>
      </c>
      <c r="BI44" s="327" t="s">
        <v>74</v>
      </c>
      <c r="BJ44" s="43"/>
      <c r="BK44" s="159"/>
      <c r="BP44" s="10"/>
      <c r="BR44" s="34"/>
      <c r="BT44" s="35"/>
      <c r="BV44" s="34"/>
      <c r="BX44" s="35"/>
    </row>
    <row r="45" spans="1:76" ht="15">
      <c r="A45" s="7" t="s">
        <v>48</v>
      </c>
      <c r="B45" s="328">
        <v>1019</v>
      </c>
      <c r="C45" s="329">
        <v>927</v>
      </c>
      <c r="D45" s="329">
        <v>1879</v>
      </c>
      <c r="E45" s="329">
        <v>451</v>
      </c>
      <c r="F45" s="329">
        <v>403</v>
      </c>
      <c r="G45" s="330">
        <v>456</v>
      </c>
      <c r="H45" s="328">
        <v>560</v>
      </c>
      <c r="I45" s="329">
        <v>565</v>
      </c>
      <c r="J45" s="330" t="s">
        <v>74</v>
      </c>
      <c r="K45" s="329">
        <v>95</v>
      </c>
      <c r="L45" s="329">
        <v>95</v>
      </c>
      <c r="M45" s="329" t="s">
        <v>74</v>
      </c>
      <c r="N45" s="328">
        <v>484</v>
      </c>
      <c r="O45" s="329">
        <v>578</v>
      </c>
      <c r="P45" s="329">
        <v>1879</v>
      </c>
      <c r="Q45" s="329">
        <v>1018</v>
      </c>
      <c r="R45" s="329">
        <v>1081</v>
      </c>
      <c r="S45" s="330">
        <v>1358</v>
      </c>
      <c r="T45" s="328">
        <v>241</v>
      </c>
      <c r="U45" s="329">
        <v>329</v>
      </c>
      <c r="V45" s="330" t="s">
        <v>74</v>
      </c>
      <c r="W45" s="329">
        <v>97</v>
      </c>
      <c r="X45" s="329">
        <v>97</v>
      </c>
      <c r="Y45" s="329" t="s">
        <v>74</v>
      </c>
      <c r="Z45" s="339">
        <v>329</v>
      </c>
      <c r="AA45" s="329">
        <v>386</v>
      </c>
      <c r="AB45" s="329">
        <v>357</v>
      </c>
      <c r="AC45" s="329">
        <v>281</v>
      </c>
      <c r="AD45" s="329">
        <v>252</v>
      </c>
      <c r="AE45" s="330">
        <v>256</v>
      </c>
      <c r="AF45" s="339">
        <v>164</v>
      </c>
      <c r="AG45" s="329">
        <v>193</v>
      </c>
      <c r="AH45" s="330">
        <v>197.99220000000003</v>
      </c>
      <c r="AI45" s="329">
        <v>96</v>
      </c>
      <c r="AJ45" s="329">
        <v>96</v>
      </c>
      <c r="AK45" s="329" t="s">
        <v>74</v>
      </c>
      <c r="AL45" s="328">
        <v>126</v>
      </c>
      <c r="AM45" s="329">
        <v>154</v>
      </c>
      <c r="AN45" s="329">
        <v>160</v>
      </c>
      <c r="AO45" s="329">
        <v>683</v>
      </c>
      <c r="AP45" s="329">
        <v>755</v>
      </c>
      <c r="AQ45" s="330">
        <v>769</v>
      </c>
      <c r="AR45" s="339">
        <v>59</v>
      </c>
      <c r="AS45" s="329">
        <v>87</v>
      </c>
      <c r="AT45" s="330">
        <v>86</v>
      </c>
      <c r="AU45" s="340">
        <v>95</v>
      </c>
      <c r="AV45" s="329">
        <v>95</v>
      </c>
      <c r="AW45" s="332" t="s">
        <v>74</v>
      </c>
      <c r="AX45" s="333">
        <f t="shared" si="0"/>
        <v>1958</v>
      </c>
      <c r="AY45" s="334">
        <f t="shared" si="8"/>
        <v>1024</v>
      </c>
      <c r="AZ45" s="335">
        <f t="shared" si="6"/>
        <v>2045</v>
      </c>
      <c r="BA45" s="334">
        <f t="shared" si="7"/>
        <v>1174</v>
      </c>
      <c r="BB45" s="335">
        <v>2396</v>
      </c>
      <c r="BC45" s="334">
        <v>86</v>
      </c>
      <c r="BD45" s="336">
        <v>2433</v>
      </c>
      <c r="BE45" s="337" t="s">
        <v>74</v>
      </c>
      <c r="BF45" s="337">
        <f t="shared" si="4"/>
        <v>2491</v>
      </c>
      <c r="BG45" s="337" t="s">
        <v>74</v>
      </c>
      <c r="BH45" s="337">
        <f t="shared" si="5"/>
        <v>2839</v>
      </c>
      <c r="BI45" s="337" t="s">
        <v>74</v>
      </c>
      <c r="BJ45" s="43"/>
      <c r="BK45" s="159"/>
      <c r="BP45" s="10"/>
      <c r="BR45" s="34"/>
      <c r="BT45" s="35"/>
      <c r="BV45" s="34"/>
      <c r="BX45" s="35"/>
    </row>
    <row r="46" spans="1:76" ht="15">
      <c r="A46" s="7" t="s">
        <v>49</v>
      </c>
      <c r="B46" s="318">
        <v>512</v>
      </c>
      <c r="C46" s="319">
        <v>342</v>
      </c>
      <c r="D46" s="319">
        <v>1000</v>
      </c>
      <c r="E46" s="319">
        <v>310</v>
      </c>
      <c r="F46" s="319">
        <v>344</v>
      </c>
      <c r="G46" s="320">
        <v>332</v>
      </c>
      <c r="H46" s="318">
        <v>407</v>
      </c>
      <c r="I46" s="319">
        <v>262</v>
      </c>
      <c r="J46" s="320" t="s">
        <v>74</v>
      </c>
      <c r="K46" s="319">
        <v>100</v>
      </c>
      <c r="L46" s="319">
        <v>98</v>
      </c>
      <c r="M46" s="319" t="s">
        <v>74</v>
      </c>
      <c r="N46" s="318">
        <v>288</v>
      </c>
      <c r="O46" s="319">
        <v>475</v>
      </c>
      <c r="P46" s="319">
        <v>1000</v>
      </c>
      <c r="Q46" s="319">
        <v>209</v>
      </c>
      <c r="R46" s="319">
        <v>358</v>
      </c>
      <c r="S46" s="320">
        <v>373</v>
      </c>
      <c r="T46" s="318">
        <v>191</v>
      </c>
      <c r="U46" s="319">
        <v>345</v>
      </c>
      <c r="V46" s="320" t="s">
        <v>74</v>
      </c>
      <c r="W46" s="319">
        <v>100</v>
      </c>
      <c r="X46" s="319">
        <v>100</v>
      </c>
      <c r="Y46" s="319" t="s">
        <v>74</v>
      </c>
      <c r="Z46" s="318">
        <v>217</v>
      </c>
      <c r="AA46" s="319">
        <v>269</v>
      </c>
      <c r="AB46" s="319">
        <v>95</v>
      </c>
      <c r="AC46" s="319">
        <v>262</v>
      </c>
      <c r="AD46" s="319">
        <v>248</v>
      </c>
      <c r="AE46" s="320">
        <v>217</v>
      </c>
      <c r="AF46" s="318">
        <v>90</v>
      </c>
      <c r="AG46" s="319">
        <v>124</v>
      </c>
      <c r="AH46" s="320">
        <v>25.004</v>
      </c>
      <c r="AI46" s="319">
        <v>97</v>
      </c>
      <c r="AJ46" s="319">
        <v>91</v>
      </c>
      <c r="AK46" s="319" t="s">
        <v>74</v>
      </c>
      <c r="AL46" s="318">
        <v>120</v>
      </c>
      <c r="AM46" s="319">
        <v>92</v>
      </c>
      <c r="AN46" s="319">
        <v>130</v>
      </c>
      <c r="AO46" s="319">
        <v>550</v>
      </c>
      <c r="AP46" s="319">
        <v>548</v>
      </c>
      <c r="AQ46" s="320">
        <v>559</v>
      </c>
      <c r="AR46" s="318">
        <v>65</v>
      </c>
      <c r="AS46" s="319">
        <v>39</v>
      </c>
      <c r="AT46" s="320">
        <v>51</v>
      </c>
      <c r="AU46" s="321">
        <v>97</v>
      </c>
      <c r="AV46" s="319">
        <v>100</v>
      </c>
      <c r="AW46" s="322" t="s">
        <v>74</v>
      </c>
      <c r="AX46" s="323">
        <f t="shared" si="0"/>
        <v>1137</v>
      </c>
      <c r="AY46" s="324">
        <f t="shared" si="8"/>
        <v>753</v>
      </c>
      <c r="AZ46" s="325">
        <f t="shared" si="6"/>
        <v>1178</v>
      </c>
      <c r="BA46" s="324">
        <f t="shared" si="7"/>
        <v>770</v>
      </c>
      <c r="BB46" s="325">
        <v>1225</v>
      </c>
      <c r="BC46" s="324">
        <v>51</v>
      </c>
      <c r="BD46" s="326">
        <v>1331</v>
      </c>
      <c r="BE46" s="327" t="s">
        <v>74</v>
      </c>
      <c r="BF46" s="327">
        <f t="shared" si="4"/>
        <v>1498</v>
      </c>
      <c r="BG46" s="327" t="s">
        <v>74</v>
      </c>
      <c r="BH46" s="327">
        <f t="shared" si="5"/>
        <v>1481</v>
      </c>
      <c r="BI46" s="327" t="s">
        <v>74</v>
      </c>
      <c r="BJ46" s="43"/>
      <c r="BK46" s="159"/>
      <c r="BP46" s="10"/>
      <c r="BR46" s="62"/>
      <c r="BT46" s="35"/>
      <c r="BV46" s="34"/>
      <c r="BX46" s="35"/>
    </row>
    <row r="47" spans="1:76" ht="15">
      <c r="A47" s="7" t="s">
        <v>50</v>
      </c>
      <c r="B47" s="328">
        <v>28688</v>
      </c>
      <c r="C47" s="329">
        <v>27953</v>
      </c>
      <c r="D47" s="329">
        <v>120018</v>
      </c>
      <c r="E47" s="329">
        <v>26799</v>
      </c>
      <c r="F47" s="329">
        <v>27759</v>
      </c>
      <c r="G47" s="330">
        <v>27492</v>
      </c>
      <c r="H47" s="328">
        <v>20335</v>
      </c>
      <c r="I47" s="329">
        <v>20086</v>
      </c>
      <c r="J47" s="330" t="s">
        <v>74</v>
      </c>
      <c r="K47" s="329">
        <v>100</v>
      </c>
      <c r="L47" s="329">
        <v>100</v>
      </c>
      <c r="M47" s="329" t="s">
        <v>74</v>
      </c>
      <c r="N47" s="328">
        <v>7482</v>
      </c>
      <c r="O47" s="329">
        <v>8029</v>
      </c>
      <c r="P47" s="329">
        <v>120018</v>
      </c>
      <c r="Q47" s="329">
        <v>8706</v>
      </c>
      <c r="R47" s="329">
        <v>10978</v>
      </c>
      <c r="S47" s="330">
        <v>11516</v>
      </c>
      <c r="T47" s="328">
        <v>6213</v>
      </c>
      <c r="U47" s="329">
        <v>6745</v>
      </c>
      <c r="V47" s="330" t="s">
        <v>74</v>
      </c>
      <c r="W47" s="329">
        <v>100</v>
      </c>
      <c r="X47" s="329">
        <v>100</v>
      </c>
      <c r="Y47" s="329" t="s">
        <v>74</v>
      </c>
      <c r="Z47" s="339">
        <v>10859</v>
      </c>
      <c r="AA47" s="329">
        <v>10864</v>
      </c>
      <c r="AB47" s="329">
        <v>30045</v>
      </c>
      <c r="AC47" s="329">
        <v>9480</v>
      </c>
      <c r="AD47" s="329">
        <v>8832</v>
      </c>
      <c r="AE47" s="330">
        <v>9301</v>
      </c>
      <c r="AF47" s="339">
        <v>7283</v>
      </c>
      <c r="AG47" s="329">
        <v>7536</v>
      </c>
      <c r="AH47" s="330">
        <v>19541.268000000004</v>
      </c>
      <c r="AI47" s="329">
        <v>100</v>
      </c>
      <c r="AJ47" s="329">
        <v>100</v>
      </c>
      <c r="AK47" s="329" t="s">
        <v>74</v>
      </c>
      <c r="AL47" s="328">
        <v>68255</v>
      </c>
      <c r="AM47" s="329">
        <v>71506</v>
      </c>
      <c r="AN47" s="329">
        <v>11091</v>
      </c>
      <c r="AO47" s="329">
        <v>86055</v>
      </c>
      <c r="AP47" s="329">
        <v>85157</v>
      </c>
      <c r="AQ47" s="330">
        <v>90634</v>
      </c>
      <c r="AR47" s="339">
        <v>48699</v>
      </c>
      <c r="AS47" s="329">
        <v>50742</v>
      </c>
      <c r="AT47" s="330">
        <v>6693</v>
      </c>
      <c r="AU47" s="340">
        <v>100</v>
      </c>
      <c r="AV47" s="329">
        <v>100</v>
      </c>
      <c r="AW47" s="332" t="s">
        <v>74</v>
      </c>
      <c r="AX47" s="333">
        <f t="shared" si="0"/>
        <v>115284</v>
      </c>
      <c r="AY47" s="334">
        <f t="shared" si="8"/>
        <v>82530</v>
      </c>
      <c r="AZ47" s="335">
        <f t="shared" si="6"/>
        <v>118352</v>
      </c>
      <c r="BA47" s="334">
        <f t="shared" si="7"/>
        <v>85109</v>
      </c>
      <c r="BB47" s="335">
        <v>161154</v>
      </c>
      <c r="BC47" s="334">
        <v>6693</v>
      </c>
      <c r="BD47" s="336">
        <v>131040</v>
      </c>
      <c r="BE47" s="337" t="s">
        <v>74</v>
      </c>
      <c r="BF47" s="337">
        <f t="shared" si="4"/>
        <v>132726</v>
      </c>
      <c r="BG47" s="337" t="s">
        <v>74</v>
      </c>
      <c r="BH47" s="337">
        <f t="shared" si="5"/>
        <v>138943</v>
      </c>
      <c r="BI47" s="337" t="s">
        <v>74</v>
      </c>
      <c r="BJ47" s="43"/>
      <c r="BK47" s="159"/>
      <c r="BP47" s="10"/>
      <c r="BR47" s="34"/>
      <c r="BT47" s="35"/>
      <c r="BV47" s="34"/>
      <c r="BX47" s="35"/>
    </row>
    <row r="48" spans="1:76" ht="15">
      <c r="A48" s="7" t="s">
        <v>51</v>
      </c>
      <c r="B48" s="318">
        <v>254</v>
      </c>
      <c r="C48" s="319">
        <v>236</v>
      </c>
      <c r="D48" s="319">
        <v>827</v>
      </c>
      <c r="E48" s="319">
        <v>211</v>
      </c>
      <c r="F48" s="319">
        <v>221</v>
      </c>
      <c r="G48" s="320">
        <v>204</v>
      </c>
      <c r="H48" s="318">
        <v>119</v>
      </c>
      <c r="I48" s="319">
        <v>104</v>
      </c>
      <c r="J48" s="320" t="s">
        <v>74</v>
      </c>
      <c r="K48" s="319">
        <v>100</v>
      </c>
      <c r="L48" s="319">
        <v>100</v>
      </c>
      <c r="M48" s="319" t="s">
        <v>74</v>
      </c>
      <c r="N48" s="318">
        <v>244</v>
      </c>
      <c r="O48" s="319">
        <v>155</v>
      </c>
      <c r="P48" s="319">
        <v>827</v>
      </c>
      <c r="Q48" s="319">
        <v>274</v>
      </c>
      <c r="R48" s="319">
        <v>262</v>
      </c>
      <c r="S48" s="320">
        <v>276</v>
      </c>
      <c r="T48" s="318">
        <v>104</v>
      </c>
      <c r="U48" s="319">
        <v>72</v>
      </c>
      <c r="V48" s="320" t="s">
        <v>74</v>
      </c>
      <c r="W48" s="319">
        <v>100</v>
      </c>
      <c r="X48" s="319">
        <v>100</v>
      </c>
      <c r="Y48" s="319" t="s">
        <v>74</v>
      </c>
      <c r="Z48" s="318">
        <v>205</v>
      </c>
      <c r="AA48" s="319">
        <v>17</v>
      </c>
      <c r="AB48" s="319">
        <v>85</v>
      </c>
      <c r="AC48" s="319">
        <v>0</v>
      </c>
      <c r="AD48" s="319">
        <v>0</v>
      </c>
      <c r="AE48" s="320">
        <v>23</v>
      </c>
      <c r="AF48" s="318">
        <v>81</v>
      </c>
      <c r="AG48" s="319">
        <v>1</v>
      </c>
      <c r="AH48" s="320">
        <v>43.00150000000001</v>
      </c>
      <c r="AI48" s="319">
        <v>100</v>
      </c>
      <c r="AJ48" s="319">
        <v>100</v>
      </c>
      <c r="AK48" s="319" t="s">
        <v>74</v>
      </c>
      <c r="AL48" s="318">
        <v>70</v>
      </c>
      <c r="AM48" s="319">
        <v>514</v>
      </c>
      <c r="AN48" s="319">
        <v>51</v>
      </c>
      <c r="AO48" s="319">
        <v>476</v>
      </c>
      <c r="AP48" s="319">
        <v>532</v>
      </c>
      <c r="AQ48" s="320">
        <v>555</v>
      </c>
      <c r="AR48" s="318">
        <v>9</v>
      </c>
      <c r="AS48" s="319">
        <v>174</v>
      </c>
      <c r="AT48" s="320">
        <v>24</v>
      </c>
      <c r="AU48" s="321">
        <v>100</v>
      </c>
      <c r="AV48" s="319">
        <v>100</v>
      </c>
      <c r="AW48" s="322" t="s">
        <v>74</v>
      </c>
      <c r="AX48" s="323">
        <f t="shared" si="0"/>
        <v>773</v>
      </c>
      <c r="AY48" s="324">
        <f t="shared" si="8"/>
        <v>313</v>
      </c>
      <c r="AZ48" s="325">
        <f t="shared" si="6"/>
        <v>922</v>
      </c>
      <c r="BA48" s="324">
        <f t="shared" si="7"/>
        <v>351</v>
      </c>
      <c r="BB48" s="325">
        <v>963</v>
      </c>
      <c r="BC48" s="324">
        <v>24</v>
      </c>
      <c r="BD48" s="326">
        <v>961</v>
      </c>
      <c r="BE48" s="327" t="s">
        <v>74</v>
      </c>
      <c r="BF48" s="327">
        <f t="shared" si="4"/>
        <v>1015</v>
      </c>
      <c r="BG48" s="327" t="s">
        <v>74</v>
      </c>
      <c r="BH48" s="327">
        <f t="shared" si="5"/>
        <v>1058</v>
      </c>
      <c r="BI48" s="327" t="s">
        <v>74</v>
      </c>
      <c r="BJ48" s="43"/>
      <c r="BK48" s="159"/>
      <c r="BP48" s="10"/>
      <c r="BR48" s="34"/>
      <c r="BT48" s="35"/>
      <c r="BV48" s="34"/>
      <c r="BX48" s="35"/>
    </row>
    <row r="49" spans="1:76" ht="15">
      <c r="A49" s="7" t="s">
        <v>52</v>
      </c>
      <c r="B49" s="328">
        <v>1642</v>
      </c>
      <c r="C49" s="329">
        <v>4264</v>
      </c>
      <c r="D49" s="329">
        <v>11744</v>
      </c>
      <c r="E49" s="329">
        <v>1452</v>
      </c>
      <c r="F49" s="329">
        <v>1567</v>
      </c>
      <c r="G49" s="330">
        <v>1501</v>
      </c>
      <c r="H49" s="328">
        <v>1111</v>
      </c>
      <c r="I49" s="329">
        <v>3410</v>
      </c>
      <c r="J49" s="330" t="s">
        <v>74</v>
      </c>
      <c r="K49" s="329">
        <v>99</v>
      </c>
      <c r="L49" s="329">
        <v>99</v>
      </c>
      <c r="M49" s="329" t="s">
        <v>74</v>
      </c>
      <c r="N49" s="328">
        <v>1302</v>
      </c>
      <c r="O49" s="329">
        <v>5145</v>
      </c>
      <c r="P49" s="329">
        <v>11744</v>
      </c>
      <c r="Q49" s="329">
        <v>1145</v>
      </c>
      <c r="R49" s="329">
        <v>1121</v>
      </c>
      <c r="S49" s="330">
        <v>1026</v>
      </c>
      <c r="T49" s="328">
        <v>909</v>
      </c>
      <c r="U49" s="329">
        <v>3227</v>
      </c>
      <c r="V49" s="330" t="s">
        <v>74</v>
      </c>
      <c r="W49" s="329">
        <v>98</v>
      </c>
      <c r="X49" s="329">
        <v>98</v>
      </c>
      <c r="Y49" s="329" t="s">
        <v>74</v>
      </c>
      <c r="Z49" s="339">
        <v>3150</v>
      </c>
      <c r="AA49" s="329">
        <v>460</v>
      </c>
      <c r="AB49" s="329">
        <v>1463</v>
      </c>
      <c r="AC49" s="329">
        <v>3211</v>
      </c>
      <c r="AD49" s="329">
        <v>3381</v>
      </c>
      <c r="AE49" s="330">
        <v>3487</v>
      </c>
      <c r="AF49" s="339">
        <v>2139</v>
      </c>
      <c r="AG49" s="329">
        <v>306</v>
      </c>
      <c r="AH49" s="330">
        <v>754.0302</v>
      </c>
      <c r="AI49" s="329">
        <v>97</v>
      </c>
      <c r="AJ49" s="329">
        <v>97</v>
      </c>
      <c r="AK49" s="329" t="s">
        <v>74</v>
      </c>
      <c r="AL49" s="328">
        <v>4780</v>
      </c>
      <c r="AM49" s="329">
        <v>288</v>
      </c>
      <c r="AN49" s="329">
        <v>433</v>
      </c>
      <c r="AO49" s="329">
        <v>5747</v>
      </c>
      <c r="AP49" s="329">
        <v>5972</v>
      </c>
      <c r="AQ49" s="330">
        <v>6443</v>
      </c>
      <c r="AR49" s="339">
        <v>3022</v>
      </c>
      <c r="AS49" s="329">
        <v>112</v>
      </c>
      <c r="AT49" s="330">
        <v>238</v>
      </c>
      <c r="AU49" s="340">
        <v>98</v>
      </c>
      <c r="AV49" s="329">
        <v>98</v>
      </c>
      <c r="AW49" s="332" t="s">
        <v>74</v>
      </c>
      <c r="AX49" s="333">
        <f t="shared" si="0"/>
        <v>10874</v>
      </c>
      <c r="AY49" s="334">
        <f t="shared" si="8"/>
        <v>7181</v>
      </c>
      <c r="AZ49" s="335">
        <f t="shared" si="6"/>
        <v>10157</v>
      </c>
      <c r="BA49" s="334">
        <f t="shared" si="7"/>
        <v>7055</v>
      </c>
      <c r="BB49" s="335">
        <v>13640</v>
      </c>
      <c r="BC49" s="334">
        <v>238</v>
      </c>
      <c r="BD49" s="336">
        <v>11555</v>
      </c>
      <c r="BE49" s="337" t="s">
        <v>74</v>
      </c>
      <c r="BF49" s="337">
        <f t="shared" si="4"/>
        <v>12041</v>
      </c>
      <c r="BG49" s="337" t="s">
        <v>74</v>
      </c>
      <c r="BH49" s="337">
        <f t="shared" si="5"/>
        <v>12457</v>
      </c>
      <c r="BI49" s="337" t="s">
        <v>74</v>
      </c>
      <c r="BJ49" s="43"/>
      <c r="BK49" s="159"/>
      <c r="BP49" s="10"/>
      <c r="BR49" s="34"/>
      <c r="BT49" s="35"/>
      <c r="BV49" s="34"/>
      <c r="BX49" s="35"/>
    </row>
    <row r="50" spans="1:76" ht="15">
      <c r="A50" s="7"/>
      <c r="B50" s="318"/>
      <c r="C50" s="319"/>
      <c r="D50" s="319"/>
      <c r="E50" s="319"/>
      <c r="F50" s="319">
        <f>SUM(F12:F49)</f>
        <v>2670396</v>
      </c>
      <c r="G50" s="320">
        <f>SUM(G12:G49)</f>
        <v>2606120</v>
      </c>
      <c r="H50" s="318"/>
      <c r="I50" s="319"/>
      <c r="J50" s="320"/>
      <c r="K50" s="319"/>
      <c r="L50" s="319"/>
      <c r="M50" s="319"/>
      <c r="N50" s="318"/>
      <c r="O50" s="319"/>
      <c r="P50" s="319"/>
      <c r="Q50" s="319"/>
      <c r="R50" s="319">
        <f>SUM(R12:R49)</f>
        <v>2559769</v>
      </c>
      <c r="S50" s="320">
        <f>SUM(S12:S49)</f>
        <v>2612347</v>
      </c>
      <c r="T50" s="318"/>
      <c r="U50" s="319"/>
      <c r="V50" s="320"/>
      <c r="W50" s="319"/>
      <c r="X50" s="319"/>
      <c r="Y50" s="319"/>
      <c r="Z50" s="318"/>
      <c r="AA50" s="319"/>
      <c r="AB50" s="319"/>
      <c r="AC50" s="319"/>
      <c r="AD50" s="319">
        <f>SUM(AD12:AD49)</f>
        <v>1346888</v>
      </c>
      <c r="AE50" s="320">
        <f>SUM(AE12:AE49)</f>
        <v>1431591</v>
      </c>
      <c r="AF50" s="318"/>
      <c r="AG50" s="319"/>
      <c r="AH50" s="320"/>
      <c r="AI50" s="319"/>
      <c r="AJ50" s="319"/>
      <c r="AK50" s="319"/>
      <c r="AL50" s="318"/>
      <c r="AM50" s="319"/>
      <c r="AN50" s="319"/>
      <c r="AO50" s="319"/>
      <c r="AP50" s="319">
        <f>SUM(AP12:AP49)</f>
        <v>1984711</v>
      </c>
      <c r="AQ50" s="320">
        <f>SUM(AQ12:AQ49)</f>
        <v>2041864</v>
      </c>
      <c r="AR50" s="318"/>
      <c r="AS50" s="319"/>
      <c r="AT50" s="320"/>
      <c r="AU50" s="321"/>
      <c r="AV50" s="319"/>
      <c r="AW50" s="322"/>
      <c r="AX50" s="323"/>
      <c r="AY50" s="324"/>
      <c r="AZ50" s="325"/>
      <c r="BA50" s="324"/>
      <c r="BB50" s="325"/>
      <c r="BC50" s="324"/>
      <c r="BD50" s="326"/>
      <c r="BE50" s="327"/>
      <c r="BF50" s="327">
        <f>SUM(BF12:BF49)</f>
        <v>8561921</v>
      </c>
      <c r="BG50" s="327"/>
      <c r="BH50" s="327">
        <f t="shared" si="5"/>
        <v>8691922</v>
      </c>
      <c r="BI50" s="327"/>
      <c r="BJ50" s="43"/>
      <c r="BK50" s="159"/>
      <c r="BP50" s="10"/>
      <c r="BR50" s="34"/>
      <c r="BT50" s="35"/>
      <c r="BV50" s="34"/>
      <c r="BX50" s="35"/>
    </row>
    <row r="51" spans="1:76" s="4" customFormat="1" ht="15">
      <c r="A51" s="124"/>
      <c r="B51" s="124" t="s">
        <v>54</v>
      </c>
      <c r="C51" s="126"/>
      <c r="D51" s="126"/>
      <c r="E51" s="126"/>
      <c r="F51" s="126"/>
      <c r="G51" s="126"/>
      <c r="H51" s="125"/>
      <c r="I51" s="126"/>
      <c r="J51" s="126"/>
      <c r="K51" s="127"/>
      <c r="L51" s="126"/>
      <c r="M51" s="128"/>
      <c r="N51" s="124" t="s">
        <v>54</v>
      </c>
      <c r="O51" s="126"/>
      <c r="P51" s="126"/>
      <c r="Q51" s="126"/>
      <c r="R51" s="126"/>
      <c r="S51" s="126"/>
      <c r="T51" s="125"/>
      <c r="U51" s="126"/>
      <c r="V51" s="126"/>
      <c r="W51" s="127"/>
      <c r="X51" s="126"/>
      <c r="Y51" s="128"/>
      <c r="Z51" s="124" t="s">
        <v>54</v>
      </c>
      <c r="AA51" s="126"/>
      <c r="AB51" s="126"/>
      <c r="AC51" s="126"/>
      <c r="AD51" s="126"/>
      <c r="AE51" s="126"/>
      <c r="AF51" s="125"/>
      <c r="AG51" s="126"/>
      <c r="AH51" s="126"/>
      <c r="AI51" s="127"/>
      <c r="AJ51" s="126"/>
      <c r="AK51" s="128"/>
      <c r="AL51" s="124" t="s">
        <v>54</v>
      </c>
      <c r="AM51" s="126"/>
      <c r="AN51" s="126"/>
      <c r="AO51" s="126"/>
      <c r="AP51" s="126"/>
      <c r="AQ51" s="126"/>
      <c r="AR51" s="125"/>
      <c r="AS51" s="126"/>
      <c r="AT51" s="126"/>
      <c r="AU51" s="127"/>
      <c r="AV51" s="126"/>
      <c r="AW51" s="128"/>
      <c r="AX51" s="124" t="s">
        <v>54</v>
      </c>
      <c r="AY51" s="126"/>
      <c r="AZ51" s="126"/>
      <c r="BA51" s="126"/>
      <c r="BB51" s="125"/>
      <c r="BC51" s="126"/>
      <c r="BD51" s="126"/>
      <c r="BE51" s="126"/>
      <c r="BF51" s="126"/>
      <c r="BG51" s="126"/>
      <c r="BH51" s="126"/>
      <c r="BI51" s="127"/>
      <c r="BJ51" s="126"/>
      <c r="BK51" s="128"/>
      <c r="BP51" s="10"/>
      <c r="BR51" s="34"/>
      <c r="BT51" s="35"/>
      <c r="BV51" s="34"/>
      <c r="BX51" s="35"/>
    </row>
    <row r="52" spans="1:88" s="3" customFormat="1" ht="24.75" customHeight="1">
      <c r="A52" s="129"/>
      <c r="B52" s="209" t="s">
        <v>116</v>
      </c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1"/>
      <c r="N52" s="209" t="s">
        <v>116</v>
      </c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1"/>
      <c r="Z52" s="209" t="s">
        <v>116</v>
      </c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1"/>
      <c r="AL52" s="209" t="s">
        <v>116</v>
      </c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1"/>
      <c r="AX52" s="209" t="s">
        <v>116</v>
      </c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  <c r="BI52" s="210"/>
      <c r="BJ52" s="210"/>
      <c r="BK52" s="211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</row>
    <row r="53" spans="1:76" ht="24.75" customHeight="1" thickBot="1">
      <c r="A53" s="15"/>
      <c r="B53" s="212" t="s">
        <v>53</v>
      </c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4"/>
      <c r="N53" s="212" t="s">
        <v>53</v>
      </c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4"/>
      <c r="Z53" s="212" t="s">
        <v>53</v>
      </c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4"/>
      <c r="AL53" s="212" t="s">
        <v>53</v>
      </c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4"/>
      <c r="AX53" s="212" t="s">
        <v>53</v>
      </c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4"/>
      <c r="BP53" s="10"/>
      <c r="BR53" s="34"/>
      <c r="BT53" s="35"/>
      <c r="BV53" s="34"/>
      <c r="BX53" s="35"/>
    </row>
    <row r="54" spans="1:76" ht="15">
      <c r="A54" s="10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P54" s="10"/>
      <c r="BR54" s="34"/>
      <c r="BT54" s="35"/>
      <c r="BV54" s="34"/>
      <c r="BX54" s="35"/>
    </row>
    <row r="55" spans="1:76" ht="15">
      <c r="A55" s="1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>
        <v>0.409</v>
      </c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P55" s="10"/>
      <c r="BR55" s="34"/>
      <c r="BT55" s="35"/>
      <c r="BV55" s="34"/>
      <c r="BX55" s="35"/>
    </row>
    <row r="56" spans="1:76" ht="15">
      <c r="A56" s="12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>
        <f>AQ54*AQ55</f>
        <v>0</v>
      </c>
      <c r="AR56" s="9"/>
      <c r="AS56" s="9"/>
      <c r="AT56" s="9"/>
      <c r="BP56" s="10"/>
      <c r="BR56" s="34"/>
      <c r="BT56" s="35"/>
      <c r="BV56" s="34"/>
      <c r="BX56" s="35"/>
    </row>
    <row r="57" spans="1:76" ht="15">
      <c r="A57" s="1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BP57" s="10"/>
      <c r="BR57" s="62"/>
      <c r="BT57" s="35"/>
      <c r="BV57" s="34"/>
      <c r="BX57" s="35"/>
    </row>
    <row r="58" spans="1:76" ht="15">
      <c r="A58" s="12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BP58" s="10"/>
      <c r="BR58" s="34"/>
      <c r="BT58" s="35"/>
      <c r="BV58" s="34"/>
      <c r="BX58" s="35"/>
    </row>
    <row r="59" spans="1:76" ht="15.75" thickBot="1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BP59" s="10"/>
      <c r="BR59" s="34"/>
      <c r="BT59" s="35"/>
      <c r="BV59" s="34"/>
      <c r="BX59" s="35"/>
    </row>
    <row r="60" spans="68:76" ht="15">
      <c r="BP60" s="10"/>
      <c r="BR60" s="34"/>
      <c r="BT60" s="35"/>
      <c r="BV60" s="34"/>
      <c r="BX60" s="35"/>
    </row>
    <row r="61" spans="68:76" ht="15">
      <c r="BP61" s="10"/>
      <c r="BR61" s="34"/>
      <c r="BT61" s="35"/>
      <c r="BV61" s="34"/>
      <c r="BX61" s="35"/>
    </row>
    <row r="62" spans="68:76" ht="15">
      <c r="BP62" s="11"/>
      <c r="BR62" s="36"/>
      <c r="BT62" s="35"/>
      <c r="BV62" s="36"/>
      <c r="BX62" s="35"/>
    </row>
    <row r="63" spans="68:76" ht="15">
      <c r="BP63" s="47"/>
      <c r="BR63" s="36"/>
      <c r="BT63" s="35"/>
      <c r="BV63" s="36"/>
      <c r="BX63" s="35"/>
    </row>
    <row r="64" spans="68:76" ht="15">
      <c r="BP64" s="10"/>
      <c r="BR64" s="36"/>
      <c r="BT64" s="35"/>
      <c r="BV64" s="63"/>
      <c r="BX64" s="35"/>
    </row>
    <row r="65" spans="68:76" ht="15">
      <c r="BP65" s="10"/>
      <c r="BR65" s="36"/>
      <c r="BT65" s="35"/>
      <c r="BV65" s="34"/>
      <c r="BX65" s="35"/>
    </row>
    <row r="66" spans="68:76" ht="15">
      <c r="BP66" s="10"/>
      <c r="BR66" s="34"/>
      <c r="BT66" s="35"/>
      <c r="BV66" s="34"/>
      <c r="BX66" s="35"/>
    </row>
    <row r="67" spans="68:76" ht="15">
      <c r="BP67" s="10"/>
      <c r="BR67" s="34"/>
      <c r="BT67" s="35"/>
      <c r="BV67" s="34"/>
      <c r="BX67" s="35"/>
    </row>
    <row r="68" spans="68:76" ht="15">
      <c r="BP68" s="10"/>
      <c r="BR68" s="62"/>
      <c r="BT68" s="35"/>
      <c r="BV68" s="34"/>
      <c r="BX68" s="35"/>
    </row>
    <row r="69" spans="68:76" ht="15">
      <c r="BP69" s="10"/>
      <c r="BR69" s="34"/>
      <c r="BT69" s="35"/>
      <c r="BV69" s="34"/>
      <c r="BX69" s="35"/>
    </row>
    <row r="70" spans="68:76" ht="15">
      <c r="BP70" s="10"/>
      <c r="BR70" s="64"/>
      <c r="BT70" s="35"/>
      <c r="BV70" s="65"/>
      <c r="BX70" s="35"/>
    </row>
    <row r="71" spans="70:74" ht="15">
      <c r="BR71" s="35"/>
      <c r="BV71" s="35"/>
    </row>
    <row r="98" ht="15.75" thickBot="1">
      <c r="G98" s="26"/>
    </row>
  </sheetData>
  <sheetProtection/>
  <mergeCells count="48">
    <mergeCell ref="AX2:BI2"/>
    <mergeCell ref="AX4:BI4"/>
    <mergeCell ref="AX5:BI5"/>
    <mergeCell ref="Z2:AK2"/>
    <mergeCell ref="Z4:AK4"/>
    <mergeCell ref="Z5:AK5"/>
    <mergeCell ref="AL2:AW3"/>
    <mergeCell ref="AL4:AW4"/>
    <mergeCell ref="AL5:AW5"/>
    <mergeCell ref="B2:M2"/>
    <mergeCell ref="B4:M4"/>
    <mergeCell ref="B5:M5"/>
    <mergeCell ref="N2:Y2"/>
    <mergeCell ref="N4:Y4"/>
    <mergeCell ref="N5:Y5"/>
    <mergeCell ref="AR9:AT9"/>
    <mergeCell ref="B53:M53"/>
    <mergeCell ref="N52:Y52"/>
    <mergeCell ref="N53:Y53"/>
    <mergeCell ref="Z52:AK52"/>
    <mergeCell ref="Z53:AK53"/>
    <mergeCell ref="H9:J9"/>
    <mergeCell ref="N8:Y8"/>
    <mergeCell ref="Z9:AE9"/>
    <mergeCell ref="Z8:AK8"/>
    <mergeCell ref="AF9:AH9"/>
    <mergeCell ref="AI9:AK9"/>
    <mergeCell ref="AL9:AQ9"/>
    <mergeCell ref="BB10:BC10"/>
    <mergeCell ref="B52:M52"/>
    <mergeCell ref="W9:Y9"/>
    <mergeCell ref="B8:M8"/>
    <mergeCell ref="AX10:AY10"/>
    <mergeCell ref="AZ10:BA10"/>
    <mergeCell ref="B9:G9"/>
    <mergeCell ref="K9:M9"/>
    <mergeCell ref="N9:S9"/>
    <mergeCell ref="T9:V9"/>
    <mergeCell ref="BD10:BE10"/>
    <mergeCell ref="AL52:AW52"/>
    <mergeCell ref="AL53:AW53"/>
    <mergeCell ref="AX52:BK52"/>
    <mergeCell ref="AX53:BK53"/>
    <mergeCell ref="AX8:BI8"/>
    <mergeCell ref="BF10:BG10"/>
    <mergeCell ref="BH10:BI10"/>
    <mergeCell ref="AL8:AW8"/>
    <mergeCell ref="AU9:AW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  <colBreaks count="4" manualBreakCount="4">
    <brk id="13" min="1" max="51" man="1"/>
    <brk id="25" max="65535" man="1"/>
    <brk id="37" max="65535" man="1"/>
    <brk id="49" max="65535" man="1"/>
  </colBreaks>
  <ignoredErrors>
    <ignoredError sqref="A11:D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L50"/>
  <sheetViews>
    <sheetView view="pageBreakPreview" zoomScale="110" zoomScaleSheetLayoutView="110" zoomScalePageLayoutView="0" workbookViewId="0" topLeftCell="A1">
      <selection activeCell="E57" sqref="E57"/>
    </sheetView>
  </sheetViews>
  <sheetFormatPr defaultColWidth="9.140625" defaultRowHeight="15"/>
  <cols>
    <col min="1" max="1" width="18.8515625" style="0" customWidth="1"/>
    <col min="2" max="2" width="10.7109375" style="0" customWidth="1"/>
    <col min="3" max="3" width="12.00390625" style="0" customWidth="1"/>
    <col min="4" max="4" width="13.8515625" style="0" customWidth="1"/>
    <col min="5" max="5" width="13.140625" style="0" customWidth="1"/>
    <col min="6" max="10" width="14.421875" style="0" customWidth="1"/>
    <col min="11" max="11" width="16.421875" style="0" customWidth="1"/>
    <col min="12" max="12" width="0.13671875" style="0" customWidth="1"/>
  </cols>
  <sheetData>
    <row r="1" spans="1:11" ht="15.75">
      <c r="A1" s="219" t="s">
        <v>16</v>
      </c>
      <c r="B1" s="226"/>
      <c r="C1" s="226"/>
      <c r="D1" s="226"/>
      <c r="E1" s="226"/>
      <c r="F1" s="226"/>
      <c r="G1" s="226"/>
      <c r="H1" s="226"/>
      <c r="I1" s="226"/>
      <c r="J1" s="226"/>
      <c r="K1" s="248"/>
    </row>
    <row r="2" spans="1:11" ht="15">
      <c r="A2" s="5"/>
      <c r="B2" s="6"/>
      <c r="C2" s="6"/>
      <c r="D2" s="6"/>
      <c r="E2" s="6"/>
      <c r="F2" s="6"/>
      <c r="G2" s="6"/>
      <c r="H2" s="6"/>
      <c r="I2" s="6"/>
      <c r="J2" s="6"/>
      <c r="K2" s="18"/>
    </row>
    <row r="3" spans="1:11" ht="15.75">
      <c r="A3" s="245" t="s">
        <v>195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15.75">
      <c r="A4" s="169"/>
      <c r="B4" s="17"/>
      <c r="C4" s="17"/>
      <c r="D4" s="17"/>
      <c r="E4" s="17"/>
      <c r="F4" s="249" t="s">
        <v>88</v>
      </c>
      <c r="G4" s="249"/>
      <c r="H4" s="249"/>
      <c r="I4" s="249"/>
      <c r="J4" s="249"/>
      <c r="K4" s="250"/>
    </row>
    <row r="5" spans="1:11" ht="15.75">
      <c r="A5" s="54" t="s">
        <v>56</v>
      </c>
      <c r="B5" s="230" t="s">
        <v>4</v>
      </c>
      <c r="C5" s="230"/>
      <c r="D5" s="230"/>
      <c r="E5" s="230"/>
      <c r="F5" s="230"/>
      <c r="G5" s="230"/>
      <c r="H5" s="230"/>
      <c r="I5" s="230"/>
      <c r="J5" s="230"/>
      <c r="K5" s="251"/>
    </row>
    <row r="6" spans="1:11" ht="15.75">
      <c r="A6" s="54"/>
      <c r="B6" s="243" t="s">
        <v>57</v>
      </c>
      <c r="C6" s="244"/>
      <c r="D6" s="208" t="s">
        <v>75</v>
      </c>
      <c r="E6" s="218"/>
      <c r="F6" s="208" t="s">
        <v>86</v>
      </c>
      <c r="G6" s="218"/>
      <c r="H6" s="252" t="s">
        <v>192</v>
      </c>
      <c r="I6" s="252"/>
      <c r="J6" s="208" t="s">
        <v>193</v>
      </c>
      <c r="K6" s="239"/>
    </row>
    <row r="7" spans="1:11" ht="15.75">
      <c r="A7" s="54"/>
      <c r="B7" s="341" t="s">
        <v>87</v>
      </c>
      <c r="C7" s="293" t="s">
        <v>4</v>
      </c>
      <c r="D7" s="342" t="s">
        <v>87</v>
      </c>
      <c r="E7" s="343" t="s">
        <v>4</v>
      </c>
      <c r="F7" s="342" t="s">
        <v>87</v>
      </c>
      <c r="G7" s="341" t="s">
        <v>4</v>
      </c>
      <c r="H7" s="344" t="s">
        <v>87</v>
      </c>
      <c r="I7" s="343" t="s">
        <v>4</v>
      </c>
      <c r="J7" s="344" t="s">
        <v>87</v>
      </c>
      <c r="K7" s="291" t="s">
        <v>4</v>
      </c>
    </row>
    <row r="8" spans="1:11" ht="15">
      <c r="A8" s="46">
        <v>1</v>
      </c>
      <c r="B8" s="161">
        <v>2</v>
      </c>
      <c r="C8" s="345">
        <v>3</v>
      </c>
      <c r="D8" s="346">
        <v>4</v>
      </c>
      <c r="E8" s="161">
        <v>5</v>
      </c>
      <c r="F8" s="346">
        <v>6</v>
      </c>
      <c r="G8" s="161">
        <v>7</v>
      </c>
      <c r="H8" s="347">
        <v>8</v>
      </c>
      <c r="I8" s="346">
        <v>9</v>
      </c>
      <c r="J8" s="161">
        <v>10</v>
      </c>
      <c r="K8" s="162">
        <v>11</v>
      </c>
    </row>
    <row r="9" spans="1:11" ht="15">
      <c r="A9" s="7" t="s">
        <v>17</v>
      </c>
      <c r="B9" s="164">
        <v>50908</v>
      </c>
      <c r="C9" s="348">
        <v>143120</v>
      </c>
      <c r="D9" s="349">
        <v>52756</v>
      </c>
      <c r="E9" s="164">
        <v>154435</v>
      </c>
      <c r="F9" s="349">
        <v>56521</v>
      </c>
      <c r="G9" s="164">
        <v>162336</v>
      </c>
      <c r="H9" s="350">
        <v>33965</v>
      </c>
      <c r="I9" s="349">
        <v>97958</v>
      </c>
      <c r="J9" s="164">
        <v>34471</v>
      </c>
      <c r="K9" s="165">
        <v>103554</v>
      </c>
    </row>
    <row r="10" spans="1:11" ht="15">
      <c r="A10" s="7" t="s">
        <v>18</v>
      </c>
      <c r="B10" s="167">
        <v>337</v>
      </c>
      <c r="C10" s="351">
        <v>1968</v>
      </c>
      <c r="D10" s="352">
        <v>216</v>
      </c>
      <c r="E10" s="167">
        <v>818</v>
      </c>
      <c r="F10" s="352">
        <v>221</v>
      </c>
      <c r="G10" s="167">
        <v>771</v>
      </c>
      <c r="H10" s="353">
        <v>272</v>
      </c>
      <c r="I10" s="352">
        <v>1022</v>
      </c>
      <c r="J10" s="167">
        <v>273</v>
      </c>
      <c r="K10" s="168">
        <v>935</v>
      </c>
    </row>
    <row r="11" spans="1:11" ht="15">
      <c r="A11" s="7" t="s">
        <v>19</v>
      </c>
      <c r="B11" s="164">
        <v>3339</v>
      </c>
      <c r="C11" s="348">
        <v>9253</v>
      </c>
      <c r="D11" s="349">
        <v>7907</v>
      </c>
      <c r="E11" s="164">
        <v>21349</v>
      </c>
      <c r="F11" s="349">
        <v>7767</v>
      </c>
      <c r="G11" s="164">
        <v>21077</v>
      </c>
      <c r="H11" s="350">
        <v>7301</v>
      </c>
      <c r="I11" s="349">
        <v>19825</v>
      </c>
      <c r="J11" s="164">
        <v>8073</v>
      </c>
      <c r="K11" s="165">
        <v>21564</v>
      </c>
    </row>
    <row r="12" spans="1:11" ht="15">
      <c r="A12" s="7" t="s">
        <v>20</v>
      </c>
      <c r="B12" s="167">
        <v>3921</v>
      </c>
      <c r="C12" s="351">
        <v>25100</v>
      </c>
      <c r="D12" s="352">
        <v>5311</v>
      </c>
      <c r="E12" s="167">
        <v>27632</v>
      </c>
      <c r="F12" s="352">
        <v>5300</v>
      </c>
      <c r="G12" s="167">
        <v>27762</v>
      </c>
      <c r="H12" s="353">
        <v>4485</v>
      </c>
      <c r="I12" s="352">
        <v>24813</v>
      </c>
      <c r="J12" s="167">
        <v>5214</v>
      </c>
      <c r="K12" s="168">
        <v>30582</v>
      </c>
    </row>
    <row r="13" spans="1:11" ht="15">
      <c r="A13" s="7" t="s">
        <v>21</v>
      </c>
      <c r="B13" s="164">
        <v>4909</v>
      </c>
      <c r="C13" s="348">
        <v>12160</v>
      </c>
      <c r="D13" s="349">
        <v>6394</v>
      </c>
      <c r="E13" s="164">
        <v>14734</v>
      </c>
      <c r="F13" s="349">
        <v>6369</v>
      </c>
      <c r="G13" s="164">
        <v>14756</v>
      </c>
      <c r="H13" s="350">
        <v>7472</v>
      </c>
      <c r="I13" s="349">
        <v>17439</v>
      </c>
      <c r="J13" s="164">
        <v>8271</v>
      </c>
      <c r="K13" s="165">
        <v>19049</v>
      </c>
    </row>
    <row r="14" spans="1:11" ht="15">
      <c r="A14" s="7" t="s">
        <v>22</v>
      </c>
      <c r="B14" s="167">
        <v>1047</v>
      </c>
      <c r="C14" s="351">
        <v>1937</v>
      </c>
      <c r="D14" s="352">
        <v>1100</v>
      </c>
      <c r="E14" s="167">
        <v>1928</v>
      </c>
      <c r="F14" s="352">
        <v>1074</v>
      </c>
      <c r="G14" s="167">
        <v>1922</v>
      </c>
      <c r="H14" s="353">
        <v>1276</v>
      </c>
      <c r="I14" s="352">
        <v>2361</v>
      </c>
      <c r="J14" s="167">
        <v>1339</v>
      </c>
      <c r="K14" s="168">
        <v>2704</v>
      </c>
    </row>
    <row r="15" spans="1:11" ht="15">
      <c r="A15" s="7" t="s">
        <v>23</v>
      </c>
      <c r="B15" s="164">
        <v>16579</v>
      </c>
      <c r="C15" s="348">
        <v>47491</v>
      </c>
      <c r="D15" s="349">
        <v>14244</v>
      </c>
      <c r="E15" s="164">
        <v>41778</v>
      </c>
      <c r="F15" s="349">
        <v>15816</v>
      </c>
      <c r="G15" s="164">
        <v>45911</v>
      </c>
      <c r="H15" s="350">
        <v>17629</v>
      </c>
      <c r="I15" s="349">
        <v>51261</v>
      </c>
      <c r="J15" s="164">
        <v>18250</v>
      </c>
      <c r="K15" s="165">
        <v>52109</v>
      </c>
    </row>
    <row r="16" spans="1:11" ht="15">
      <c r="A16" s="7" t="s">
        <v>24</v>
      </c>
      <c r="B16" s="167">
        <v>6798</v>
      </c>
      <c r="C16" s="351">
        <v>17416</v>
      </c>
      <c r="D16" s="352">
        <v>17002</v>
      </c>
      <c r="E16" s="167">
        <v>36141</v>
      </c>
      <c r="F16" s="352">
        <v>18030</v>
      </c>
      <c r="G16" s="167">
        <v>39342</v>
      </c>
      <c r="H16" s="353">
        <v>20908</v>
      </c>
      <c r="I16" s="352">
        <v>48077</v>
      </c>
      <c r="J16" s="167">
        <v>21845</v>
      </c>
      <c r="K16" s="168">
        <v>49438</v>
      </c>
    </row>
    <row r="17" spans="1:11" ht="15">
      <c r="A17" s="7" t="s">
        <v>25</v>
      </c>
      <c r="B17" s="164">
        <v>2892</v>
      </c>
      <c r="C17" s="348">
        <v>7422</v>
      </c>
      <c r="D17" s="349">
        <v>2864</v>
      </c>
      <c r="E17" s="164">
        <v>6961</v>
      </c>
      <c r="F17" s="349">
        <v>3010</v>
      </c>
      <c r="G17" s="164">
        <v>7516</v>
      </c>
      <c r="H17" s="350">
        <v>4052</v>
      </c>
      <c r="I17" s="349">
        <v>10201</v>
      </c>
      <c r="J17" s="164">
        <v>4513</v>
      </c>
      <c r="K17" s="165">
        <v>11004</v>
      </c>
    </row>
    <row r="18" spans="1:11" ht="15">
      <c r="A18" s="7" t="s">
        <v>26</v>
      </c>
      <c r="B18" s="167">
        <v>2502</v>
      </c>
      <c r="C18" s="351">
        <v>5302</v>
      </c>
      <c r="D18" s="352">
        <v>3979</v>
      </c>
      <c r="E18" s="167">
        <v>8480</v>
      </c>
      <c r="F18" s="352">
        <v>4216</v>
      </c>
      <c r="G18" s="167">
        <v>9070</v>
      </c>
      <c r="H18" s="353">
        <v>4636</v>
      </c>
      <c r="I18" s="352">
        <v>10606</v>
      </c>
      <c r="J18" s="167">
        <v>4503</v>
      </c>
      <c r="K18" s="168">
        <v>10661</v>
      </c>
    </row>
    <row r="19" spans="1:11" ht="15">
      <c r="A19" s="7" t="s">
        <v>27</v>
      </c>
      <c r="B19" s="164">
        <v>925</v>
      </c>
      <c r="C19" s="348">
        <v>3003</v>
      </c>
      <c r="D19" s="349">
        <v>2088</v>
      </c>
      <c r="E19" s="164">
        <v>8128</v>
      </c>
      <c r="F19" s="349">
        <v>2197</v>
      </c>
      <c r="G19" s="164">
        <v>8820</v>
      </c>
      <c r="H19" s="350">
        <v>2134</v>
      </c>
      <c r="I19" s="349">
        <v>8355</v>
      </c>
      <c r="J19" s="164">
        <v>2555</v>
      </c>
      <c r="K19" s="165">
        <v>9900</v>
      </c>
    </row>
    <row r="20" spans="1:11" ht="15">
      <c r="A20" s="7" t="s">
        <v>28</v>
      </c>
      <c r="B20" s="167">
        <v>49783</v>
      </c>
      <c r="C20" s="351">
        <v>120937</v>
      </c>
      <c r="D20" s="352">
        <v>40201</v>
      </c>
      <c r="E20" s="167">
        <v>100739</v>
      </c>
      <c r="F20" s="352">
        <v>42810</v>
      </c>
      <c r="G20" s="167">
        <v>109297</v>
      </c>
      <c r="H20" s="353">
        <v>54229</v>
      </c>
      <c r="I20" s="352">
        <v>136054</v>
      </c>
      <c r="J20" s="167">
        <v>56956</v>
      </c>
      <c r="K20" s="168">
        <v>137458</v>
      </c>
    </row>
    <row r="21" spans="1:11" ht="15">
      <c r="A21" s="7" t="s">
        <v>29</v>
      </c>
      <c r="B21" s="164">
        <v>16645</v>
      </c>
      <c r="C21" s="348">
        <v>29863</v>
      </c>
      <c r="D21" s="349">
        <v>21315</v>
      </c>
      <c r="E21" s="164">
        <v>39813</v>
      </c>
      <c r="F21" s="349">
        <v>24078</v>
      </c>
      <c r="G21" s="164">
        <v>43297</v>
      </c>
      <c r="H21" s="350">
        <v>27905</v>
      </c>
      <c r="I21" s="349">
        <v>50084</v>
      </c>
      <c r="J21" s="164">
        <v>30659</v>
      </c>
      <c r="K21" s="165">
        <v>53230</v>
      </c>
    </row>
    <row r="22" spans="1:11" ht="15">
      <c r="A22" s="7" t="s">
        <v>30</v>
      </c>
      <c r="B22" s="167">
        <v>4217</v>
      </c>
      <c r="C22" s="351">
        <v>10911</v>
      </c>
      <c r="D22" s="352">
        <v>22148</v>
      </c>
      <c r="E22" s="167">
        <v>57269</v>
      </c>
      <c r="F22" s="352">
        <v>24068</v>
      </c>
      <c r="G22" s="167">
        <v>62168</v>
      </c>
      <c r="H22" s="353">
        <v>24438</v>
      </c>
      <c r="I22" s="352">
        <v>63618</v>
      </c>
      <c r="J22" s="167">
        <v>26796</v>
      </c>
      <c r="K22" s="168">
        <v>70964</v>
      </c>
    </row>
    <row r="23" spans="1:11" ht="15">
      <c r="A23" s="7" t="s">
        <v>31</v>
      </c>
      <c r="B23" s="164">
        <v>30275</v>
      </c>
      <c r="C23" s="348">
        <v>86915</v>
      </c>
      <c r="D23" s="349">
        <v>46068</v>
      </c>
      <c r="E23" s="164">
        <v>127059</v>
      </c>
      <c r="F23" s="349">
        <v>53690</v>
      </c>
      <c r="G23" s="164">
        <v>144929</v>
      </c>
      <c r="H23" s="350">
        <v>55898</v>
      </c>
      <c r="I23" s="349">
        <v>152193</v>
      </c>
      <c r="J23" s="164">
        <v>60721</v>
      </c>
      <c r="K23" s="165">
        <v>163962</v>
      </c>
    </row>
    <row r="24" spans="1:11" ht="15">
      <c r="A24" s="7" t="s">
        <v>32</v>
      </c>
      <c r="B24" s="167">
        <v>660</v>
      </c>
      <c r="C24" s="351">
        <v>1717</v>
      </c>
      <c r="D24" s="352">
        <v>2082</v>
      </c>
      <c r="E24" s="167">
        <v>4799</v>
      </c>
      <c r="F24" s="352">
        <v>2140</v>
      </c>
      <c r="G24" s="167">
        <v>4939</v>
      </c>
      <c r="H24" s="353">
        <v>2179</v>
      </c>
      <c r="I24" s="352">
        <v>5013</v>
      </c>
      <c r="J24" s="167">
        <v>2210</v>
      </c>
      <c r="K24" s="168">
        <v>5023</v>
      </c>
    </row>
    <row r="25" spans="1:11" ht="15">
      <c r="A25" s="7" t="s">
        <v>33</v>
      </c>
      <c r="B25" s="164">
        <v>969</v>
      </c>
      <c r="C25" s="348">
        <v>1754</v>
      </c>
      <c r="D25" s="349">
        <v>1732</v>
      </c>
      <c r="E25" s="164">
        <v>2914</v>
      </c>
      <c r="F25" s="349">
        <v>1848</v>
      </c>
      <c r="G25" s="164">
        <v>3134</v>
      </c>
      <c r="H25" s="350">
        <v>2075</v>
      </c>
      <c r="I25" s="349">
        <v>3551</v>
      </c>
      <c r="J25" s="164">
        <v>1975</v>
      </c>
      <c r="K25" s="165">
        <v>3574</v>
      </c>
    </row>
    <row r="26" spans="1:11" ht="15">
      <c r="A26" s="7" t="s">
        <v>34</v>
      </c>
      <c r="B26" s="167">
        <v>541</v>
      </c>
      <c r="C26" s="351">
        <v>1285</v>
      </c>
      <c r="D26" s="352">
        <v>523</v>
      </c>
      <c r="E26" s="167">
        <v>1246</v>
      </c>
      <c r="F26" s="352">
        <v>557</v>
      </c>
      <c r="G26" s="167">
        <v>1336</v>
      </c>
      <c r="H26" s="353">
        <v>712</v>
      </c>
      <c r="I26" s="352">
        <v>1601</v>
      </c>
      <c r="J26" s="167">
        <v>753</v>
      </c>
      <c r="K26" s="168">
        <v>1658</v>
      </c>
    </row>
    <row r="27" spans="1:11" ht="15">
      <c r="A27" s="7" t="s">
        <v>35</v>
      </c>
      <c r="B27" s="164">
        <v>971</v>
      </c>
      <c r="C27" s="348">
        <v>1985</v>
      </c>
      <c r="D27" s="349">
        <v>824</v>
      </c>
      <c r="E27" s="164">
        <v>1671</v>
      </c>
      <c r="F27" s="349">
        <v>824</v>
      </c>
      <c r="G27" s="164">
        <v>1678</v>
      </c>
      <c r="H27" s="350">
        <v>916</v>
      </c>
      <c r="I27" s="349">
        <v>1867</v>
      </c>
      <c r="J27" s="164">
        <v>1058</v>
      </c>
      <c r="K27" s="165">
        <v>2029</v>
      </c>
    </row>
    <row r="28" spans="1:11" ht="15">
      <c r="A28" s="7" t="s">
        <v>36</v>
      </c>
      <c r="B28" s="167">
        <v>5524</v>
      </c>
      <c r="C28" s="351">
        <v>19807</v>
      </c>
      <c r="D28" s="352">
        <v>9523</v>
      </c>
      <c r="E28" s="167">
        <v>31375</v>
      </c>
      <c r="F28" s="352">
        <v>9719</v>
      </c>
      <c r="G28" s="167">
        <v>32584</v>
      </c>
      <c r="H28" s="353">
        <v>11814</v>
      </c>
      <c r="I28" s="352">
        <v>39717</v>
      </c>
      <c r="J28" s="167">
        <v>12969</v>
      </c>
      <c r="K28" s="168">
        <v>41852</v>
      </c>
    </row>
    <row r="29" spans="1:11" ht="15">
      <c r="A29" s="7" t="s">
        <v>37</v>
      </c>
      <c r="B29" s="164">
        <v>8628</v>
      </c>
      <c r="C29" s="348">
        <v>22133</v>
      </c>
      <c r="D29" s="349">
        <v>17571</v>
      </c>
      <c r="E29" s="164">
        <v>32343</v>
      </c>
      <c r="F29" s="349">
        <v>18406</v>
      </c>
      <c r="G29" s="164">
        <v>33658</v>
      </c>
      <c r="H29" s="350">
        <v>26890</v>
      </c>
      <c r="I29" s="349">
        <v>51182</v>
      </c>
      <c r="J29" s="164">
        <v>28607</v>
      </c>
      <c r="K29" s="165">
        <v>52472</v>
      </c>
    </row>
    <row r="30" spans="1:11" ht="15">
      <c r="A30" s="7" t="s">
        <v>38</v>
      </c>
      <c r="B30" s="167">
        <v>8263</v>
      </c>
      <c r="C30" s="351">
        <v>23456</v>
      </c>
      <c r="D30" s="352">
        <v>20214</v>
      </c>
      <c r="E30" s="167">
        <v>55018</v>
      </c>
      <c r="F30" s="352">
        <v>22009</v>
      </c>
      <c r="G30" s="167">
        <v>58761</v>
      </c>
      <c r="H30" s="353">
        <v>26689</v>
      </c>
      <c r="I30" s="352">
        <v>74992</v>
      </c>
      <c r="J30" s="167">
        <v>24362</v>
      </c>
      <c r="K30" s="168">
        <v>73952</v>
      </c>
    </row>
    <row r="31" spans="1:11" ht="15">
      <c r="A31" s="7" t="s">
        <v>39</v>
      </c>
      <c r="B31" s="164">
        <v>310</v>
      </c>
      <c r="C31" s="348">
        <v>779</v>
      </c>
      <c r="D31" s="349">
        <v>451</v>
      </c>
      <c r="E31" s="164">
        <v>1097</v>
      </c>
      <c r="F31" s="349">
        <v>514</v>
      </c>
      <c r="G31" s="164">
        <v>1242</v>
      </c>
      <c r="H31" s="350">
        <v>531</v>
      </c>
      <c r="I31" s="349">
        <v>1298</v>
      </c>
      <c r="J31" s="164">
        <v>559</v>
      </c>
      <c r="K31" s="165">
        <v>1410</v>
      </c>
    </row>
    <row r="32" spans="1:11" ht="15">
      <c r="A32" s="7" t="s">
        <v>40</v>
      </c>
      <c r="B32" s="167">
        <v>34214</v>
      </c>
      <c r="C32" s="351">
        <v>84934</v>
      </c>
      <c r="D32" s="352">
        <v>69896</v>
      </c>
      <c r="E32" s="167">
        <v>142705</v>
      </c>
      <c r="F32" s="352">
        <v>74573</v>
      </c>
      <c r="G32" s="167">
        <v>154210</v>
      </c>
      <c r="H32" s="353">
        <v>87097</v>
      </c>
      <c r="I32" s="352">
        <v>190690</v>
      </c>
      <c r="J32" s="167">
        <v>91884</v>
      </c>
      <c r="K32" s="168">
        <v>203843</v>
      </c>
    </row>
    <row r="33" spans="1:11" ht="15">
      <c r="A33" s="7" t="s">
        <v>118</v>
      </c>
      <c r="B33" s="164">
        <v>0</v>
      </c>
      <c r="C33" s="348">
        <v>0</v>
      </c>
      <c r="D33" s="349">
        <v>0</v>
      </c>
      <c r="E33" s="164">
        <v>0</v>
      </c>
      <c r="F33" s="349">
        <v>0</v>
      </c>
      <c r="G33" s="164">
        <v>0</v>
      </c>
      <c r="H33" s="350">
        <v>30005</v>
      </c>
      <c r="I33" s="349">
        <v>80363</v>
      </c>
      <c r="J33" s="164">
        <v>32786</v>
      </c>
      <c r="K33" s="165">
        <v>91932</v>
      </c>
    </row>
    <row r="34" spans="1:11" ht="15">
      <c r="A34" s="7" t="s">
        <v>41</v>
      </c>
      <c r="B34" s="167">
        <v>734</v>
      </c>
      <c r="C34" s="351">
        <v>2084</v>
      </c>
      <c r="D34" s="352">
        <v>585</v>
      </c>
      <c r="E34" s="167">
        <v>1987</v>
      </c>
      <c r="F34" s="352">
        <v>698</v>
      </c>
      <c r="G34" s="167">
        <v>2136</v>
      </c>
      <c r="H34" s="353">
        <v>824</v>
      </c>
      <c r="I34" s="352">
        <v>2293</v>
      </c>
      <c r="J34" s="167">
        <v>852</v>
      </c>
      <c r="K34" s="168">
        <v>2375</v>
      </c>
    </row>
    <row r="35" spans="1:11" ht="15">
      <c r="A35" s="7" t="s">
        <v>42</v>
      </c>
      <c r="B35" s="164">
        <v>9496</v>
      </c>
      <c r="C35" s="348">
        <v>30825</v>
      </c>
      <c r="D35" s="349">
        <v>40933</v>
      </c>
      <c r="E35" s="164">
        <v>127281</v>
      </c>
      <c r="F35" s="349">
        <v>45823</v>
      </c>
      <c r="G35" s="164">
        <v>140330</v>
      </c>
      <c r="H35" s="350">
        <v>43409</v>
      </c>
      <c r="I35" s="349">
        <v>132596</v>
      </c>
      <c r="J35" s="164">
        <v>49058</v>
      </c>
      <c r="K35" s="165">
        <v>157330</v>
      </c>
    </row>
    <row r="36" spans="1:11" ht="15">
      <c r="A36" s="7" t="s">
        <v>43</v>
      </c>
      <c r="B36" s="167">
        <v>2939</v>
      </c>
      <c r="C36" s="351">
        <v>8917</v>
      </c>
      <c r="D36" s="352">
        <v>3910</v>
      </c>
      <c r="E36" s="167">
        <v>11197</v>
      </c>
      <c r="F36" s="352">
        <v>4005</v>
      </c>
      <c r="G36" s="167">
        <v>11581</v>
      </c>
      <c r="H36" s="353">
        <v>4576</v>
      </c>
      <c r="I36" s="352">
        <v>13945</v>
      </c>
      <c r="J36" s="167">
        <v>6133</v>
      </c>
      <c r="K36" s="168">
        <v>17729</v>
      </c>
    </row>
    <row r="37" spans="1:11" ht="15">
      <c r="A37" s="7" t="s">
        <v>44</v>
      </c>
      <c r="B37" s="164">
        <v>6527</v>
      </c>
      <c r="C37" s="348">
        <v>22058</v>
      </c>
      <c r="D37" s="349">
        <v>12892</v>
      </c>
      <c r="E37" s="164">
        <v>38173</v>
      </c>
      <c r="F37" s="349">
        <v>13106</v>
      </c>
      <c r="G37" s="164">
        <v>39522</v>
      </c>
      <c r="H37" s="350">
        <v>14971</v>
      </c>
      <c r="I37" s="349">
        <v>45835</v>
      </c>
      <c r="J37" s="164">
        <v>16577</v>
      </c>
      <c r="K37" s="165">
        <v>50435</v>
      </c>
    </row>
    <row r="38" spans="1:11" ht="15">
      <c r="A38" s="5"/>
      <c r="B38" s="167"/>
      <c r="C38" s="351"/>
      <c r="D38" s="352"/>
      <c r="E38" s="167"/>
      <c r="F38" s="352"/>
      <c r="G38" s="167"/>
      <c r="H38" s="353"/>
      <c r="I38" s="352"/>
      <c r="J38" s="167"/>
      <c r="K38" s="168"/>
    </row>
    <row r="39" spans="1:11" ht="15">
      <c r="A39" s="8" t="s">
        <v>45</v>
      </c>
      <c r="B39" s="164"/>
      <c r="C39" s="348"/>
      <c r="D39" s="349"/>
      <c r="E39" s="164"/>
      <c r="F39" s="349"/>
      <c r="G39" s="164"/>
      <c r="H39" s="350"/>
      <c r="I39" s="349"/>
      <c r="J39" s="164"/>
      <c r="K39" s="165"/>
    </row>
    <row r="40" spans="1:11" ht="15">
      <c r="A40" s="7" t="s">
        <v>46</v>
      </c>
      <c r="B40" s="167">
        <v>52</v>
      </c>
      <c r="C40" s="351">
        <v>156</v>
      </c>
      <c r="D40" s="352">
        <v>41</v>
      </c>
      <c r="E40" s="167">
        <v>158</v>
      </c>
      <c r="F40" s="352">
        <v>47</v>
      </c>
      <c r="G40" s="167">
        <v>164</v>
      </c>
      <c r="H40" s="353">
        <v>100</v>
      </c>
      <c r="I40" s="352">
        <v>270</v>
      </c>
      <c r="J40" s="167">
        <v>143</v>
      </c>
      <c r="K40" s="168">
        <v>351</v>
      </c>
    </row>
    <row r="41" spans="1:11" ht="15">
      <c r="A41" s="7" t="s">
        <v>47</v>
      </c>
      <c r="B41" s="164">
        <v>968</v>
      </c>
      <c r="C41" s="348">
        <v>1715</v>
      </c>
      <c r="D41" s="349">
        <v>1435</v>
      </c>
      <c r="E41" s="164">
        <v>2363</v>
      </c>
      <c r="F41" s="349">
        <v>1473</v>
      </c>
      <c r="G41" s="164">
        <v>2394</v>
      </c>
      <c r="H41" s="350">
        <v>1714</v>
      </c>
      <c r="I41" s="349">
        <v>2991</v>
      </c>
      <c r="J41" s="164">
        <v>1842</v>
      </c>
      <c r="K41" s="165">
        <v>3237</v>
      </c>
    </row>
    <row r="42" spans="1:11" ht="15">
      <c r="A42" s="7" t="s">
        <v>48</v>
      </c>
      <c r="B42" s="167">
        <v>16</v>
      </c>
      <c r="C42" s="351">
        <v>44</v>
      </c>
      <c r="D42" s="352">
        <v>51</v>
      </c>
      <c r="E42" s="167">
        <v>93</v>
      </c>
      <c r="F42" s="352">
        <v>61</v>
      </c>
      <c r="G42" s="167">
        <v>133</v>
      </c>
      <c r="H42" s="353">
        <v>71</v>
      </c>
      <c r="I42" s="352">
        <v>163</v>
      </c>
      <c r="J42" s="167">
        <v>96</v>
      </c>
      <c r="K42" s="168">
        <v>193</v>
      </c>
    </row>
    <row r="43" spans="1:11" ht="15">
      <c r="A43" s="7" t="s">
        <v>49</v>
      </c>
      <c r="B43" s="164">
        <v>37</v>
      </c>
      <c r="C43" s="348">
        <v>154</v>
      </c>
      <c r="D43" s="349">
        <v>33</v>
      </c>
      <c r="E43" s="164">
        <v>135</v>
      </c>
      <c r="F43" s="349">
        <v>35</v>
      </c>
      <c r="G43" s="164">
        <v>128</v>
      </c>
      <c r="H43" s="350">
        <v>49</v>
      </c>
      <c r="I43" s="349">
        <v>157</v>
      </c>
      <c r="J43" s="164">
        <v>63</v>
      </c>
      <c r="K43" s="165">
        <v>182</v>
      </c>
    </row>
    <row r="44" spans="1:11" ht="15">
      <c r="A44" s="7" t="s">
        <v>50</v>
      </c>
      <c r="B44" s="167">
        <v>7269</v>
      </c>
      <c r="C44" s="351">
        <v>14380</v>
      </c>
      <c r="D44" s="352">
        <v>8113</v>
      </c>
      <c r="E44" s="167">
        <v>15716</v>
      </c>
      <c r="F44" s="352">
        <v>8562</v>
      </c>
      <c r="G44" s="167">
        <v>16599</v>
      </c>
      <c r="H44" s="353">
        <v>9798</v>
      </c>
      <c r="I44" s="352">
        <v>18804</v>
      </c>
      <c r="J44" s="167">
        <v>10287</v>
      </c>
      <c r="K44" s="168">
        <v>19676</v>
      </c>
    </row>
    <row r="45" spans="1:11" ht="15">
      <c r="A45" s="7" t="s">
        <v>51</v>
      </c>
      <c r="B45" s="164">
        <v>0</v>
      </c>
      <c r="C45" s="348">
        <v>0</v>
      </c>
      <c r="D45" s="349">
        <v>24</v>
      </c>
      <c r="E45" s="164">
        <v>59</v>
      </c>
      <c r="F45" s="349">
        <v>25</v>
      </c>
      <c r="G45" s="164">
        <v>60</v>
      </c>
      <c r="H45" s="350">
        <v>22</v>
      </c>
      <c r="I45" s="349">
        <v>58</v>
      </c>
      <c r="J45" s="164">
        <v>11</v>
      </c>
      <c r="K45" s="165">
        <v>33</v>
      </c>
    </row>
    <row r="46" spans="1:11" ht="15.75" thickBot="1">
      <c r="A46" s="51" t="s">
        <v>52</v>
      </c>
      <c r="B46" s="354">
        <v>1599</v>
      </c>
      <c r="C46" s="355">
        <v>4368</v>
      </c>
      <c r="D46" s="356">
        <v>2062</v>
      </c>
      <c r="E46" s="354">
        <v>5327</v>
      </c>
      <c r="F46" s="356">
        <v>2137</v>
      </c>
      <c r="G46" s="354">
        <v>5648</v>
      </c>
      <c r="H46" s="357">
        <v>2333</v>
      </c>
      <c r="I46" s="356">
        <v>6282</v>
      </c>
      <c r="J46" s="354">
        <v>2545</v>
      </c>
      <c r="K46" s="358">
        <v>6855</v>
      </c>
    </row>
    <row r="47" spans="1:90" s="4" customFormat="1" ht="15">
      <c r="A47" s="47" t="s">
        <v>54</v>
      </c>
      <c r="B47" s="36"/>
      <c r="C47" s="37"/>
      <c r="D47" s="37"/>
      <c r="E47" s="33"/>
      <c r="F47" s="33"/>
      <c r="G47" s="33"/>
      <c r="H47" s="33"/>
      <c r="I47" s="33"/>
      <c r="J47" s="33"/>
      <c r="K47" s="56"/>
      <c r="L47" s="37"/>
      <c r="M47" s="37"/>
      <c r="N47" s="33"/>
      <c r="O47" s="33"/>
      <c r="P47" s="36"/>
      <c r="Q47" s="36"/>
      <c r="R47" s="36"/>
      <c r="S47" s="33"/>
      <c r="T47" s="33"/>
      <c r="U47" s="36"/>
      <c r="V47" s="37"/>
      <c r="W47" s="37"/>
      <c r="X47" s="33"/>
      <c r="Y47" s="33"/>
      <c r="Z47" s="36"/>
      <c r="AA47" s="37"/>
      <c r="AB47" s="37"/>
      <c r="AC47" s="33"/>
      <c r="AD47" s="33"/>
      <c r="AE47" s="36"/>
      <c r="AF47" s="36"/>
      <c r="AG47" s="36"/>
      <c r="AH47" s="33"/>
      <c r="AI47" s="33"/>
      <c r="AJ47" s="36"/>
      <c r="AK47" s="37"/>
      <c r="AL47" s="37"/>
      <c r="AM47" s="33"/>
      <c r="AN47" s="33"/>
      <c r="AO47" s="36"/>
      <c r="AP47" s="37"/>
      <c r="AQ47" s="37"/>
      <c r="AR47" s="33"/>
      <c r="AS47" s="33"/>
      <c r="AT47" s="36"/>
      <c r="AU47" s="36"/>
      <c r="AV47" s="36"/>
      <c r="AW47" s="33"/>
      <c r="AX47" s="33"/>
      <c r="AY47" s="36"/>
      <c r="AZ47" s="37"/>
      <c r="BA47" s="37"/>
      <c r="BB47" s="33"/>
      <c r="BC47" s="33"/>
      <c r="BD47" s="38"/>
      <c r="BE47" s="39"/>
      <c r="BF47" s="39"/>
      <c r="BG47" s="33"/>
      <c r="BH47" s="33"/>
      <c r="BI47" s="38"/>
      <c r="BJ47" s="40"/>
      <c r="BK47" s="40"/>
      <c r="BL47" s="33"/>
      <c r="BM47" s="33"/>
      <c r="BN47" s="41"/>
      <c r="BO47" s="41"/>
      <c r="BP47" s="41"/>
      <c r="BQ47" s="41"/>
      <c r="BR47" s="42"/>
      <c r="BS47" s="44"/>
      <c r="BT47" s="33"/>
      <c r="BU47" s="33"/>
      <c r="BV47" s="33"/>
      <c r="BW47" s="45"/>
      <c r="CD47" s="10" t="s">
        <v>32</v>
      </c>
      <c r="CF47" s="34">
        <v>4272</v>
      </c>
      <c r="CG47" s="4">
        <v>41.74</v>
      </c>
      <c r="CH47" s="35">
        <f>CF47*CG47/100</f>
        <v>1783.1328</v>
      </c>
      <c r="CJ47" s="34">
        <v>2159</v>
      </c>
      <c r="CK47" s="4">
        <v>44.74</v>
      </c>
      <c r="CL47" s="35">
        <f>CJ47*CK47/100</f>
        <v>965.9366</v>
      </c>
    </row>
    <row r="48" spans="1:90" s="4" customFormat="1" ht="15">
      <c r="A48" s="47" t="s">
        <v>119</v>
      </c>
      <c r="B48" s="36"/>
      <c r="C48" s="37"/>
      <c r="D48" s="37"/>
      <c r="E48" s="33"/>
      <c r="F48" s="33"/>
      <c r="G48" s="33"/>
      <c r="H48" s="33"/>
      <c r="I48" s="33"/>
      <c r="J48" s="33"/>
      <c r="K48" s="56"/>
      <c r="L48" s="37"/>
      <c r="M48" s="37"/>
      <c r="N48" s="33"/>
      <c r="O48" s="33"/>
      <c r="P48" s="36"/>
      <c r="Q48" s="36"/>
      <c r="R48" s="36"/>
      <c r="S48" s="33"/>
      <c r="T48" s="33"/>
      <c r="U48" s="36"/>
      <c r="V48" s="37"/>
      <c r="W48" s="37"/>
      <c r="X48" s="33"/>
      <c r="Y48" s="33"/>
      <c r="Z48" s="36"/>
      <c r="AA48" s="37"/>
      <c r="AB48" s="37"/>
      <c r="AC48" s="33"/>
      <c r="AD48" s="33"/>
      <c r="AE48" s="36"/>
      <c r="AF48" s="36"/>
      <c r="AG48" s="36"/>
      <c r="AH48" s="33"/>
      <c r="AI48" s="33"/>
      <c r="AJ48" s="36"/>
      <c r="AK48" s="37"/>
      <c r="AL48" s="37"/>
      <c r="AM48" s="33"/>
      <c r="AN48" s="33"/>
      <c r="AO48" s="36"/>
      <c r="AP48" s="37"/>
      <c r="AQ48" s="37"/>
      <c r="AR48" s="33"/>
      <c r="AS48" s="33"/>
      <c r="AT48" s="36"/>
      <c r="AU48" s="36"/>
      <c r="AV48" s="36"/>
      <c r="AW48" s="33"/>
      <c r="AX48" s="33"/>
      <c r="AY48" s="36"/>
      <c r="AZ48" s="37"/>
      <c r="BA48" s="37"/>
      <c r="BB48" s="33"/>
      <c r="BC48" s="33"/>
      <c r="BD48" s="38"/>
      <c r="BE48" s="39"/>
      <c r="BF48" s="39"/>
      <c r="BG48" s="33"/>
      <c r="BH48" s="33"/>
      <c r="BI48" s="38"/>
      <c r="BJ48" s="40"/>
      <c r="BK48" s="40"/>
      <c r="BL48" s="33"/>
      <c r="BM48" s="33"/>
      <c r="BN48" s="41"/>
      <c r="BO48" s="41"/>
      <c r="BP48" s="41"/>
      <c r="BQ48" s="41"/>
      <c r="BR48" s="42"/>
      <c r="BS48" s="44"/>
      <c r="BT48" s="33"/>
      <c r="BU48" s="33"/>
      <c r="BV48" s="33"/>
      <c r="BW48" s="33"/>
      <c r="CD48" s="67"/>
      <c r="CF48" s="34"/>
      <c r="CH48" s="35"/>
      <c r="CJ48" s="34"/>
      <c r="CL48" s="35"/>
    </row>
    <row r="49" spans="1:11" ht="27" customHeight="1" thickBot="1">
      <c r="A49" s="240" t="s">
        <v>191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2"/>
    </row>
    <row r="50" spans="8:11" ht="15">
      <c r="H50">
        <f>SUM(H9:H46)</f>
        <v>533375</v>
      </c>
      <c r="I50">
        <f>SUM(I9:I46)</f>
        <v>1367535</v>
      </c>
      <c r="J50">
        <f>SUM(J9:J46)</f>
        <v>569209</v>
      </c>
      <c r="K50">
        <f>SUM(K9:K46)</f>
        <v>1473255</v>
      </c>
    </row>
  </sheetData>
  <sheetProtection/>
  <mergeCells count="10">
    <mergeCell ref="J6:K6"/>
    <mergeCell ref="A49:K49"/>
    <mergeCell ref="B6:C6"/>
    <mergeCell ref="D6:E6"/>
    <mergeCell ref="A3:K3"/>
    <mergeCell ref="A1:K1"/>
    <mergeCell ref="F4:K4"/>
    <mergeCell ref="B5:K5"/>
    <mergeCell ref="F6:G6"/>
    <mergeCell ref="H6:I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6" r:id="rId1"/>
  <colBreaks count="1" manualBreakCount="1">
    <brk id="1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54"/>
  <sheetViews>
    <sheetView tabSelected="1" view="pageBreakPreview" zoomScaleSheetLayoutView="100" zoomScalePageLayoutView="0" workbookViewId="0" topLeftCell="A1">
      <selection activeCell="B5" sqref="B5:L42"/>
    </sheetView>
  </sheetViews>
  <sheetFormatPr defaultColWidth="9.140625" defaultRowHeight="15"/>
  <cols>
    <col min="1" max="1" width="18.28125" style="0" customWidth="1"/>
    <col min="2" max="2" width="11.8515625" style="70" customWidth="1"/>
    <col min="3" max="3" width="11.140625" style="0" customWidth="1"/>
    <col min="4" max="4" width="18.8515625" style="0" customWidth="1"/>
    <col min="5" max="5" width="9.28125" style="0" bestFit="1" customWidth="1"/>
    <col min="6" max="6" width="13.421875" style="0" customWidth="1"/>
    <col min="7" max="7" width="12.57421875" style="0" customWidth="1"/>
    <col min="8" max="8" width="10.57421875" style="0" customWidth="1"/>
    <col min="9" max="9" width="9.28125" style="0" bestFit="1" customWidth="1"/>
    <col min="10" max="10" width="11.28125" style="0" customWidth="1"/>
    <col min="11" max="11" width="10.28125" style="0" customWidth="1"/>
    <col min="12" max="12" width="12.00390625" style="0" customWidth="1"/>
    <col min="13" max="17" width="9.140625" style="4" customWidth="1"/>
  </cols>
  <sheetData>
    <row r="1" spans="1:17" ht="24.75" customHeight="1">
      <c r="A1" s="219" t="s">
        <v>16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48"/>
      <c r="M1" s="77"/>
      <c r="N1" s="77"/>
      <c r="O1" s="77"/>
      <c r="P1" s="77"/>
      <c r="Q1" s="78"/>
    </row>
    <row r="2" spans="1:17" ht="22.5" customHeight="1">
      <c r="A2" s="245" t="s">
        <v>194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7"/>
      <c r="M2" s="79"/>
      <c r="N2" s="79"/>
      <c r="O2" s="79"/>
      <c r="P2" s="79"/>
      <c r="Q2" s="80"/>
    </row>
    <row r="3" spans="1:17" ht="29.25" customHeight="1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5" t="s">
        <v>184</v>
      </c>
      <c r="M3" s="79"/>
      <c r="N3" s="79"/>
      <c r="O3" s="79"/>
      <c r="P3" s="79"/>
      <c r="Q3" s="79"/>
    </row>
    <row r="4" spans="1:12" ht="79.5" customHeight="1">
      <c r="A4" s="82" t="s">
        <v>122</v>
      </c>
      <c r="B4" s="81" t="s">
        <v>125</v>
      </c>
      <c r="C4" s="81" t="s">
        <v>164</v>
      </c>
      <c r="D4" s="81" t="s">
        <v>165</v>
      </c>
      <c r="E4" s="81" t="s">
        <v>166</v>
      </c>
      <c r="F4" s="81" t="s">
        <v>167</v>
      </c>
      <c r="G4" s="81" t="s">
        <v>168</v>
      </c>
      <c r="H4" s="81" t="s">
        <v>169</v>
      </c>
      <c r="I4" s="81" t="s">
        <v>123</v>
      </c>
      <c r="J4" s="81" t="s">
        <v>170</v>
      </c>
      <c r="K4" s="81" t="s">
        <v>171</v>
      </c>
      <c r="L4" s="83" t="s">
        <v>163</v>
      </c>
    </row>
    <row r="5" spans="1:12" ht="15">
      <c r="A5" s="84">
        <v>1</v>
      </c>
      <c r="B5" s="160">
        <v>2</v>
      </c>
      <c r="C5" s="161">
        <v>2</v>
      </c>
      <c r="D5" s="161">
        <v>3</v>
      </c>
      <c r="E5" s="161">
        <v>4</v>
      </c>
      <c r="F5" s="161">
        <v>5</v>
      </c>
      <c r="G5" s="161">
        <v>6</v>
      </c>
      <c r="H5" s="161">
        <v>7</v>
      </c>
      <c r="I5" s="161">
        <v>8</v>
      </c>
      <c r="J5" s="161">
        <v>9</v>
      </c>
      <c r="K5" s="161">
        <v>10</v>
      </c>
      <c r="L5" s="162">
        <v>11</v>
      </c>
    </row>
    <row r="6" spans="1:12" ht="15">
      <c r="A6" s="85" t="s">
        <v>172</v>
      </c>
      <c r="B6" s="163">
        <v>935</v>
      </c>
      <c r="C6" s="164">
        <v>1038</v>
      </c>
      <c r="D6" s="164">
        <v>1835</v>
      </c>
      <c r="E6" s="164">
        <v>0</v>
      </c>
      <c r="F6" s="164">
        <v>546</v>
      </c>
      <c r="G6" s="164">
        <v>992</v>
      </c>
      <c r="H6" s="164">
        <v>0</v>
      </c>
      <c r="I6" s="164">
        <v>0</v>
      </c>
      <c r="J6" s="164">
        <v>171</v>
      </c>
      <c r="K6" s="164">
        <v>0</v>
      </c>
      <c r="L6" s="165">
        <v>5517</v>
      </c>
    </row>
    <row r="7" spans="1:12" ht="15">
      <c r="A7" s="86" t="s">
        <v>173</v>
      </c>
      <c r="B7" s="166">
        <v>99912</v>
      </c>
      <c r="C7" s="167">
        <v>54749</v>
      </c>
      <c r="D7" s="167">
        <v>3018</v>
      </c>
      <c r="E7" s="167">
        <v>3</v>
      </c>
      <c r="F7" s="167">
        <v>2084</v>
      </c>
      <c r="G7" s="167">
        <v>14397</v>
      </c>
      <c r="H7" s="167">
        <v>102737</v>
      </c>
      <c r="I7" s="167">
        <v>86</v>
      </c>
      <c r="J7" s="167">
        <v>22</v>
      </c>
      <c r="K7" s="167">
        <v>10363</v>
      </c>
      <c r="L7" s="168">
        <v>287371</v>
      </c>
    </row>
    <row r="8" spans="1:12" ht="15">
      <c r="A8" s="86" t="s">
        <v>174</v>
      </c>
      <c r="B8" s="163">
        <v>5471</v>
      </c>
      <c r="C8" s="164">
        <v>9283</v>
      </c>
      <c r="D8" s="164">
        <v>1393</v>
      </c>
      <c r="E8" s="164">
        <v>407</v>
      </c>
      <c r="F8" s="164">
        <v>1132</v>
      </c>
      <c r="G8" s="164">
        <v>3430</v>
      </c>
      <c r="H8" s="164">
        <v>468</v>
      </c>
      <c r="I8" s="164">
        <v>0</v>
      </c>
      <c r="J8" s="164">
        <v>748</v>
      </c>
      <c r="K8" s="164">
        <v>19</v>
      </c>
      <c r="L8" s="165">
        <v>22351</v>
      </c>
    </row>
    <row r="9" spans="1:12" ht="15">
      <c r="A9" s="86" t="s">
        <v>120</v>
      </c>
      <c r="B9" s="166">
        <v>133900</v>
      </c>
      <c r="C9" s="167">
        <v>19917</v>
      </c>
      <c r="D9" s="167">
        <v>5614</v>
      </c>
      <c r="E9" s="167">
        <v>77458</v>
      </c>
      <c r="F9" s="167">
        <v>18370</v>
      </c>
      <c r="G9" s="167">
        <v>26239</v>
      </c>
      <c r="H9" s="167">
        <v>20503</v>
      </c>
      <c r="I9" s="167">
        <v>35593</v>
      </c>
      <c r="J9" s="167">
        <v>3443</v>
      </c>
      <c r="K9" s="167">
        <v>12798</v>
      </c>
      <c r="L9" s="168">
        <v>353835</v>
      </c>
    </row>
    <row r="10" spans="1:12" ht="15">
      <c r="A10" s="86" t="s">
        <v>129</v>
      </c>
      <c r="B10" s="163">
        <v>146405</v>
      </c>
      <c r="C10" s="164">
        <v>272496</v>
      </c>
      <c r="D10" s="164">
        <v>15470</v>
      </c>
      <c r="E10" s="164">
        <v>2334</v>
      </c>
      <c r="F10" s="164">
        <v>1513</v>
      </c>
      <c r="G10" s="164">
        <v>27726</v>
      </c>
      <c r="H10" s="164">
        <v>1933</v>
      </c>
      <c r="I10" s="164">
        <v>10436</v>
      </c>
      <c r="J10" s="164">
        <v>35712</v>
      </c>
      <c r="K10" s="164">
        <v>7778</v>
      </c>
      <c r="L10" s="165">
        <v>521803</v>
      </c>
    </row>
    <row r="11" spans="1:12" ht="15">
      <c r="A11" s="86" t="s">
        <v>130</v>
      </c>
      <c r="B11" s="166">
        <v>182</v>
      </c>
      <c r="C11" s="167">
        <v>590</v>
      </c>
      <c r="D11" s="167">
        <v>5479</v>
      </c>
      <c r="E11" s="167">
        <v>0</v>
      </c>
      <c r="F11" s="167">
        <v>234</v>
      </c>
      <c r="G11" s="167">
        <v>2824</v>
      </c>
      <c r="H11" s="167">
        <v>0</v>
      </c>
      <c r="I11" s="167">
        <v>0</v>
      </c>
      <c r="J11" s="167">
        <v>0</v>
      </c>
      <c r="K11" s="167">
        <v>0</v>
      </c>
      <c r="L11" s="168">
        <v>9309</v>
      </c>
    </row>
    <row r="12" spans="1:12" ht="23.25" customHeight="1">
      <c r="A12" s="86" t="s">
        <v>131</v>
      </c>
      <c r="B12" s="163">
        <v>100790</v>
      </c>
      <c r="C12" s="164">
        <v>23211</v>
      </c>
      <c r="D12" s="164">
        <v>21572</v>
      </c>
      <c r="E12" s="164">
        <v>48688</v>
      </c>
      <c r="F12" s="164">
        <v>3526</v>
      </c>
      <c r="G12" s="164">
        <v>7258</v>
      </c>
      <c r="H12" s="164">
        <v>9682</v>
      </c>
      <c r="I12" s="164">
        <v>3049</v>
      </c>
      <c r="J12" s="164">
        <v>26069</v>
      </c>
      <c r="K12" s="164">
        <v>97</v>
      </c>
      <c r="L12" s="165">
        <v>243942</v>
      </c>
    </row>
    <row r="13" spans="1:12" ht="33.75" customHeight="1">
      <c r="A13" s="85" t="s">
        <v>138</v>
      </c>
      <c r="B13" s="166">
        <v>456</v>
      </c>
      <c r="C13" s="167">
        <v>1355</v>
      </c>
      <c r="D13" s="167">
        <v>427</v>
      </c>
      <c r="E13" s="167">
        <v>3</v>
      </c>
      <c r="F13" s="167">
        <v>23</v>
      </c>
      <c r="G13" s="167">
        <v>147</v>
      </c>
      <c r="H13" s="167">
        <v>0</v>
      </c>
      <c r="I13" s="167">
        <v>109</v>
      </c>
      <c r="J13" s="167">
        <v>295</v>
      </c>
      <c r="K13" s="167">
        <v>24</v>
      </c>
      <c r="L13" s="168">
        <v>2839</v>
      </c>
    </row>
    <row r="14" spans="1:12" ht="15">
      <c r="A14" s="86" t="s">
        <v>175</v>
      </c>
      <c r="B14" s="163">
        <v>332</v>
      </c>
      <c r="C14" s="164">
        <v>80</v>
      </c>
      <c r="D14" s="164">
        <v>270</v>
      </c>
      <c r="E14" s="164">
        <v>293</v>
      </c>
      <c r="F14" s="164">
        <v>90</v>
      </c>
      <c r="G14" s="164">
        <v>98</v>
      </c>
      <c r="H14" s="164">
        <v>0</v>
      </c>
      <c r="I14" s="164">
        <v>119</v>
      </c>
      <c r="J14" s="164">
        <v>191</v>
      </c>
      <c r="K14" s="164">
        <v>8</v>
      </c>
      <c r="L14" s="165">
        <v>1481</v>
      </c>
    </row>
    <row r="15" spans="1:12" ht="15">
      <c r="A15" s="86" t="s">
        <v>176</v>
      </c>
      <c r="B15" s="166">
        <v>27492</v>
      </c>
      <c r="C15" s="167">
        <v>11097</v>
      </c>
      <c r="D15" s="167">
        <v>67256</v>
      </c>
      <c r="E15" s="167">
        <v>419</v>
      </c>
      <c r="F15" s="167">
        <v>23284</v>
      </c>
      <c r="G15" s="167">
        <v>5948</v>
      </c>
      <c r="H15" s="167">
        <v>3353</v>
      </c>
      <c r="I15" s="167">
        <v>0</v>
      </c>
      <c r="J15" s="167">
        <v>92</v>
      </c>
      <c r="K15" s="167">
        <v>2</v>
      </c>
      <c r="L15" s="168">
        <v>138943</v>
      </c>
    </row>
    <row r="16" spans="1:12" ht="15">
      <c r="A16" s="86" t="s">
        <v>134</v>
      </c>
      <c r="B16" s="163">
        <v>3016</v>
      </c>
      <c r="C16" s="164">
        <v>691</v>
      </c>
      <c r="D16" s="164">
        <v>560</v>
      </c>
      <c r="E16" s="164">
        <v>67</v>
      </c>
      <c r="F16" s="164">
        <v>152</v>
      </c>
      <c r="G16" s="164">
        <v>3751</v>
      </c>
      <c r="H16" s="164">
        <v>3145</v>
      </c>
      <c r="I16" s="164">
        <v>0</v>
      </c>
      <c r="J16" s="164">
        <v>0</v>
      </c>
      <c r="K16" s="164">
        <v>1793</v>
      </c>
      <c r="L16" s="165">
        <v>13175</v>
      </c>
    </row>
    <row r="17" spans="1:12" ht="15">
      <c r="A17" s="86" t="s">
        <v>135</v>
      </c>
      <c r="B17" s="166">
        <v>35010</v>
      </c>
      <c r="C17" s="167">
        <v>237431</v>
      </c>
      <c r="D17" s="167">
        <v>34474</v>
      </c>
      <c r="E17" s="167">
        <v>4492</v>
      </c>
      <c r="F17" s="167">
        <v>3809</v>
      </c>
      <c r="G17" s="167">
        <v>8823</v>
      </c>
      <c r="H17" s="167">
        <v>992</v>
      </c>
      <c r="I17" s="167">
        <v>13631</v>
      </c>
      <c r="J17" s="167">
        <v>45602</v>
      </c>
      <c r="K17" s="167">
        <v>4200</v>
      </c>
      <c r="L17" s="168">
        <v>388464</v>
      </c>
    </row>
    <row r="18" spans="1:12" ht="15">
      <c r="A18" s="86" t="s">
        <v>136</v>
      </c>
      <c r="B18" s="163">
        <v>40322</v>
      </c>
      <c r="C18" s="164">
        <v>22024</v>
      </c>
      <c r="D18" s="164">
        <v>58498</v>
      </c>
      <c r="E18" s="164">
        <v>8423</v>
      </c>
      <c r="F18" s="164">
        <v>37801</v>
      </c>
      <c r="G18" s="164">
        <v>24832</v>
      </c>
      <c r="H18" s="164">
        <v>13070</v>
      </c>
      <c r="I18" s="164">
        <v>0</v>
      </c>
      <c r="J18" s="164">
        <v>470</v>
      </c>
      <c r="K18" s="164">
        <v>18</v>
      </c>
      <c r="L18" s="165">
        <v>205458</v>
      </c>
    </row>
    <row r="19" spans="1:12" ht="15">
      <c r="A19" s="85" t="s">
        <v>137</v>
      </c>
      <c r="B19" s="166">
        <v>27880</v>
      </c>
      <c r="C19" s="167">
        <v>6906</v>
      </c>
      <c r="D19" s="167">
        <v>10928</v>
      </c>
      <c r="E19" s="167">
        <v>7568</v>
      </c>
      <c r="F19" s="167">
        <v>27179</v>
      </c>
      <c r="G19" s="167">
        <v>8294</v>
      </c>
      <c r="H19" s="167">
        <v>6110</v>
      </c>
      <c r="I19" s="167">
        <v>14</v>
      </c>
      <c r="J19" s="167">
        <v>53</v>
      </c>
      <c r="K19" s="167">
        <v>93</v>
      </c>
      <c r="L19" s="168">
        <v>95025</v>
      </c>
    </row>
    <row r="20" spans="1:12" ht="15">
      <c r="A20" s="85" t="s">
        <v>139</v>
      </c>
      <c r="B20" s="163">
        <v>35378</v>
      </c>
      <c r="C20" s="164">
        <v>66915</v>
      </c>
      <c r="D20" s="164">
        <v>11006</v>
      </c>
      <c r="E20" s="164">
        <v>821</v>
      </c>
      <c r="F20" s="164">
        <v>1878</v>
      </c>
      <c r="G20" s="164">
        <v>36581</v>
      </c>
      <c r="H20" s="164">
        <v>5268</v>
      </c>
      <c r="I20" s="164">
        <v>384</v>
      </c>
      <c r="J20" s="164">
        <v>10077</v>
      </c>
      <c r="K20" s="164">
        <v>48</v>
      </c>
      <c r="L20" s="165">
        <v>168356</v>
      </c>
    </row>
    <row r="21" spans="1:12" ht="15">
      <c r="A21" s="86" t="s">
        <v>140</v>
      </c>
      <c r="B21" s="166">
        <v>57498</v>
      </c>
      <c r="C21" s="167">
        <v>85359</v>
      </c>
      <c r="D21" s="167">
        <v>10566</v>
      </c>
      <c r="E21" s="167">
        <v>491</v>
      </c>
      <c r="F21" s="167">
        <v>2878</v>
      </c>
      <c r="G21" s="167">
        <v>19836</v>
      </c>
      <c r="H21" s="167">
        <v>5238</v>
      </c>
      <c r="I21" s="167">
        <v>3021</v>
      </c>
      <c r="J21" s="167">
        <v>1792</v>
      </c>
      <c r="K21" s="167">
        <v>2895</v>
      </c>
      <c r="L21" s="168">
        <v>189574</v>
      </c>
    </row>
    <row r="22" spans="1:12" ht="15">
      <c r="A22" s="86" t="s">
        <v>177</v>
      </c>
      <c r="B22" s="163">
        <v>63811</v>
      </c>
      <c r="C22" s="164">
        <v>183344</v>
      </c>
      <c r="D22" s="164">
        <v>12245</v>
      </c>
      <c r="E22" s="164">
        <v>1698</v>
      </c>
      <c r="F22" s="164">
        <v>1047</v>
      </c>
      <c r="G22" s="164">
        <v>44082</v>
      </c>
      <c r="H22" s="164">
        <v>6435</v>
      </c>
      <c r="I22" s="164">
        <v>77381</v>
      </c>
      <c r="J22" s="164">
        <v>15335</v>
      </c>
      <c r="K22" s="164">
        <v>20086</v>
      </c>
      <c r="L22" s="165">
        <v>425464</v>
      </c>
    </row>
    <row r="23" spans="1:12" ht="15">
      <c r="A23" s="86" t="s">
        <v>142</v>
      </c>
      <c r="B23" s="166">
        <v>48063</v>
      </c>
      <c r="C23" s="167">
        <v>46796</v>
      </c>
      <c r="D23" s="167">
        <v>59097</v>
      </c>
      <c r="E23" s="167">
        <v>6385</v>
      </c>
      <c r="F23" s="167">
        <v>50321</v>
      </c>
      <c r="G23" s="167">
        <v>25213</v>
      </c>
      <c r="H23" s="167">
        <v>8010</v>
      </c>
      <c r="I23" s="167">
        <v>2238</v>
      </c>
      <c r="J23" s="167">
        <v>18871</v>
      </c>
      <c r="K23" s="167">
        <v>650</v>
      </c>
      <c r="L23" s="168">
        <v>265644</v>
      </c>
    </row>
    <row r="24" spans="1:12" ht="15">
      <c r="A24" s="86" t="s">
        <v>178</v>
      </c>
      <c r="B24" s="163">
        <v>204</v>
      </c>
      <c r="C24" s="164">
        <v>250</v>
      </c>
      <c r="D24" s="164">
        <v>171</v>
      </c>
      <c r="E24" s="164">
        <v>26</v>
      </c>
      <c r="F24" s="164">
        <v>214</v>
      </c>
      <c r="G24" s="164">
        <v>23</v>
      </c>
      <c r="H24" s="164">
        <v>0</v>
      </c>
      <c r="I24" s="164">
        <v>0</v>
      </c>
      <c r="J24" s="164">
        <v>170</v>
      </c>
      <c r="K24" s="164">
        <v>0</v>
      </c>
      <c r="L24" s="165">
        <v>1058</v>
      </c>
    </row>
    <row r="25" spans="1:12" ht="15">
      <c r="A25" s="85" t="s">
        <v>144</v>
      </c>
      <c r="B25" s="166">
        <v>223200</v>
      </c>
      <c r="C25" s="167">
        <v>124291</v>
      </c>
      <c r="D25" s="167">
        <v>62503</v>
      </c>
      <c r="E25" s="167">
        <v>82326</v>
      </c>
      <c r="F25" s="167">
        <v>3213</v>
      </c>
      <c r="G25" s="167">
        <v>32701</v>
      </c>
      <c r="H25" s="167">
        <v>375</v>
      </c>
      <c r="I25" s="167">
        <v>18079</v>
      </c>
      <c r="J25" s="167">
        <v>42985</v>
      </c>
      <c r="K25" s="167">
        <v>63</v>
      </c>
      <c r="L25" s="168">
        <v>589736</v>
      </c>
    </row>
    <row r="26" spans="1:12" ht="15">
      <c r="A26" s="86" t="s">
        <v>145</v>
      </c>
      <c r="B26" s="163">
        <v>157865</v>
      </c>
      <c r="C26" s="164">
        <v>219522</v>
      </c>
      <c r="D26" s="164">
        <v>29157</v>
      </c>
      <c r="E26" s="164">
        <v>398</v>
      </c>
      <c r="F26" s="164">
        <v>121028</v>
      </c>
      <c r="G26" s="164">
        <v>36348</v>
      </c>
      <c r="H26" s="164">
        <v>102020</v>
      </c>
      <c r="I26" s="164">
        <v>33678</v>
      </c>
      <c r="J26" s="164">
        <v>11114</v>
      </c>
      <c r="K26" s="164">
        <v>24208</v>
      </c>
      <c r="L26" s="165">
        <v>735338</v>
      </c>
    </row>
    <row r="27" spans="1:12" ht="15">
      <c r="A27" s="86" t="s">
        <v>146</v>
      </c>
      <c r="B27" s="166">
        <v>11874</v>
      </c>
      <c r="C27" s="167">
        <v>8319</v>
      </c>
      <c r="D27" s="167">
        <v>3189</v>
      </c>
      <c r="E27" s="167">
        <v>392</v>
      </c>
      <c r="F27" s="167">
        <v>703</v>
      </c>
      <c r="G27" s="167">
        <v>12531</v>
      </c>
      <c r="H27" s="167">
        <v>1928</v>
      </c>
      <c r="I27" s="167">
        <v>219</v>
      </c>
      <c r="J27" s="167">
        <v>912</v>
      </c>
      <c r="K27" s="167">
        <v>1344</v>
      </c>
      <c r="L27" s="168">
        <v>41411</v>
      </c>
    </row>
    <row r="28" spans="1:12" ht="15">
      <c r="A28" s="86" t="s">
        <v>147</v>
      </c>
      <c r="B28" s="163">
        <v>23517</v>
      </c>
      <c r="C28" s="164">
        <v>1479</v>
      </c>
      <c r="D28" s="164">
        <v>1026</v>
      </c>
      <c r="E28" s="164">
        <v>14089</v>
      </c>
      <c r="F28" s="164">
        <v>693</v>
      </c>
      <c r="G28" s="164">
        <v>1538</v>
      </c>
      <c r="H28" s="164">
        <v>1806</v>
      </c>
      <c r="I28" s="164">
        <v>5658</v>
      </c>
      <c r="J28" s="164">
        <v>924</v>
      </c>
      <c r="K28" s="164">
        <v>1678</v>
      </c>
      <c r="L28" s="165">
        <v>52408</v>
      </c>
    </row>
    <row r="29" spans="1:12" ht="15">
      <c r="A29" s="86" t="s">
        <v>148</v>
      </c>
      <c r="B29" s="166">
        <v>6189</v>
      </c>
      <c r="C29" s="167">
        <v>4272</v>
      </c>
      <c r="D29" s="167">
        <v>0</v>
      </c>
      <c r="E29" s="167">
        <v>8021</v>
      </c>
      <c r="F29" s="167">
        <v>0</v>
      </c>
      <c r="G29" s="167">
        <v>0</v>
      </c>
      <c r="H29" s="167">
        <v>0</v>
      </c>
      <c r="I29" s="167">
        <v>4394</v>
      </c>
      <c r="J29" s="167">
        <v>0</v>
      </c>
      <c r="K29" s="167">
        <v>1536</v>
      </c>
      <c r="L29" s="168">
        <v>24412</v>
      </c>
    </row>
    <row r="30" spans="1:12" ht="15">
      <c r="A30" s="86" t="s">
        <v>149</v>
      </c>
      <c r="B30" s="163">
        <v>7392</v>
      </c>
      <c r="C30" s="164">
        <v>8861</v>
      </c>
      <c r="D30" s="164">
        <v>3375</v>
      </c>
      <c r="E30" s="164">
        <v>299</v>
      </c>
      <c r="F30" s="164">
        <v>1438</v>
      </c>
      <c r="G30" s="164">
        <v>6529</v>
      </c>
      <c r="H30" s="164">
        <v>2426</v>
      </c>
      <c r="I30" s="164">
        <v>39</v>
      </c>
      <c r="J30" s="164">
        <v>59</v>
      </c>
      <c r="K30" s="164">
        <v>354</v>
      </c>
      <c r="L30" s="165">
        <v>30772</v>
      </c>
    </row>
    <row r="31" spans="1:12" ht="15">
      <c r="A31" s="86" t="s">
        <v>36</v>
      </c>
      <c r="B31" s="166">
        <v>96919</v>
      </c>
      <c r="C31" s="167">
        <v>119475</v>
      </c>
      <c r="D31" s="167">
        <v>5144</v>
      </c>
      <c r="E31" s="167">
        <v>11845</v>
      </c>
      <c r="F31" s="167">
        <v>980</v>
      </c>
      <c r="G31" s="167">
        <v>23945</v>
      </c>
      <c r="H31" s="167">
        <v>56680</v>
      </c>
      <c r="I31" s="167">
        <v>1627</v>
      </c>
      <c r="J31" s="167">
        <v>0</v>
      </c>
      <c r="K31" s="167">
        <v>10072</v>
      </c>
      <c r="L31" s="168">
        <v>326687</v>
      </c>
    </row>
    <row r="32" spans="1:12" ht="15">
      <c r="A32" s="86" t="s">
        <v>179</v>
      </c>
      <c r="B32" s="163">
        <v>1501</v>
      </c>
      <c r="C32" s="164">
        <v>1015</v>
      </c>
      <c r="D32" s="164">
        <v>4556</v>
      </c>
      <c r="E32" s="164">
        <v>11</v>
      </c>
      <c r="F32" s="164">
        <v>1558</v>
      </c>
      <c r="G32" s="164">
        <v>2869</v>
      </c>
      <c r="H32" s="164">
        <v>618</v>
      </c>
      <c r="I32" s="164">
        <v>0</v>
      </c>
      <c r="J32" s="164">
        <v>212</v>
      </c>
      <c r="K32" s="164">
        <v>117</v>
      </c>
      <c r="L32" s="165">
        <v>12457</v>
      </c>
    </row>
    <row r="33" spans="1:12" ht="15">
      <c r="A33" s="86" t="s">
        <v>151</v>
      </c>
      <c r="B33" s="166">
        <v>48104</v>
      </c>
      <c r="C33" s="167">
        <v>23929</v>
      </c>
      <c r="D33" s="167">
        <v>69743</v>
      </c>
      <c r="E33" s="167">
        <v>12158</v>
      </c>
      <c r="F33" s="167">
        <v>36588</v>
      </c>
      <c r="G33" s="167">
        <v>39538</v>
      </c>
      <c r="H33" s="167">
        <v>20410</v>
      </c>
      <c r="I33" s="167">
        <v>19</v>
      </c>
      <c r="J33" s="167">
        <v>902</v>
      </c>
      <c r="K33" s="167">
        <v>1714</v>
      </c>
      <c r="L33" s="168">
        <v>253105</v>
      </c>
    </row>
    <row r="34" spans="1:12" ht="15">
      <c r="A34" s="86" t="s">
        <v>180</v>
      </c>
      <c r="B34" s="163">
        <v>95262</v>
      </c>
      <c r="C34" s="164">
        <v>234628</v>
      </c>
      <c r="D34" s="164">
        <v>196604</v>
      </c>
      <c r="E34" s="164">
        <v>1043</v>
      </c>
      <c r="F34" s="164">
        <v>13669</v>
      </c>
      <c r="G34" s="164">
        <v>111807</v>
      </c>
      <c r="H34" s="164">
        <v>3070</v>
      </c>
      <c r="I34" s="164">
        <v>70</v>
      </c>
      <c r="J34" s="164">
        <v>6056</v>
      </c>
      <c r="K34" s="164">
        <v>0</v>
      </c>
      <c r="L34" s="165">
        <v>662209</v>
      </c>
    </row>
    <row r="35" spans="1:12" ht="15">
      <c r="A35" s="86" t="s">
        <v>153</v>
      </c>
      <c r="B35" s="166">
        <v>4205</v>
      </c>
      <c r="C35" s="167">
        <v>4495</v>
      </c>
      <c r="D35" s="167">
        <v>3364</v>
      </c>
      <c r="E35" s="167">
        <v>6</v>
      </c>
      <c r="F35" s="167">
        <v>92</v>
      </c>
      <c r="G35" s="167">
        <v>2869</v>
      </c>
      <c r="H35" s="167">
        <v>46</v>
      </c>
      <c r="I35" s="167">
        <v>0</v>
      </c>
      <c r="J35" s="167">
        <v>0</v>
      </c>
      <c r="K35" s="167">
        <v>0</v>
      </c>
      <c r="L35" s="168">
        <v>15077</v>
      </c>
    </row>
    <row r="36" spans="1:12" ht="15">
      <c r="A36" s="86" t="s">
        <v>181</v>
      </c>
      <c r="B36" s="163">
        <v>144224</v>
      </c>
      <c r="C36" s="164">
        <v>81286</v>
      </c>
      <c r="D36" s="164">
        <v>121950</v>
      </c>
      <c r="E36" s="164">
        <v>758</v>
      </c>
      <c r="F36" s="164">
        <v>126527</v>
      </c>
      <c r="G36" s="164">
        <v>40069</v>
      </c>
      <c r="H36" s="164">
        <v>42987</v>
      </c>
      <c r="I36" s="164">
        <v>39</v>
      </c>
      <c r="J36" s="164">
        <v>233</v>
      </c>
      <c r="K36" s="164">
        <v>316</v>
      </c>
      <c r="L36" s="165">
        <v>558389</v>
      </c>
    </row>
    <row r="37" spans="1:12" ht="15">
      <c r="A37" s="86" t="s">
        <v>118</v>
      </c>
      <c r="B37" s="166">
        <v>58610</v>
      </c>
      <c r="C37" s="167">
        <v>44336</v>
      </c>
      <c r="D37" s="167">
        <v>3107</v>
      </c>
      <c r="E37" s="167">
        <v>0</v>
      </c>
      <c r="F37" s="167">
        <v>3198</v>
      </c>
      <c r="G37" s="167">
        <v>51227</v>
      </c>
      <c r="H37" s="167">
        <v>68790</v>
      </c>
      <c r="I37" s="167">
        <v>0</v>
      </c>
      <c r="J37" s="167">
        <v>34</v>
      </c>
      <c r="K37" s="167">
        <v>12582</v>
      </c>
      <c r="L37" s="168">
        <v>241884</v>
      </c>
    </row>
    <row r="38" spans="1:12" ht="15">
      <c r="A38" s="86" t="s">
        <v>155</v>
      </c>
      <c r="B38" s="163">
        <v>10638</v>
      </c>
      <c r="C38" s="164">
        <v>12577</v>
      </c>
      <c r="D38" s="164">
        <v>11239</v>
      </c>
      <c r="E38" s="164">
        <v>13</v>
      </c>
      <c r="F38" s="164">
        <v>1690</v>
      </c>
      <c r="G38" s="164">
        <v>10339</v>
      </c>
      <c r="H38" s="164">
        <v>117</v>
      </c>
      <c r="I38" s="164">
        <v>0</v>
      </c>
      <c r="J38" s="164">
        <v>0</v>
      </c>
      <c r="K38" s="164">
        <v>0</v>
      </c>
      <c r="L38" s="165">
        <v>46613</v>
      </c>
    </row>
    <row r="39" spans="1:12" ht="15">
      <c r="A39" s="86" t="s">
        <v>156</v>
      </c>
      <c r="B39" s="166">
        <v>546381</v>
      </c>
      <c r="C39" s="167">
        <v>78246</v>
      </c>
      <c r="D39" s="167">
        <v>33663</v>
      </c>
      <c r="E39" s="167">
        <v>242310</v>
      </c>
      <c r="F39" s="167">
        <v>91967</v>
      </c>
      <c r="G39" s="167">
        <v>7489</v>
      </c>
      <c r="H39" s="167">
        <v>18856</v>
      </c>
      <c r="I39" s="167">
        <v>22634</v>
      </c>
      <c r="J39" s="167">
        <v>42618</v>
      </c>
      <c r="K39" s="167">
        <v>85</v>
      </c>
      <c r="L39" s="168">
        <v>1084249</v>
      </c>
    </row>
    <row r="40" spans="1:12" ht="15">
      <c r="A40" s="86" t="s">
        <v>157</v>
      </c>
      <c r="B40" s="163">
        <v>42791</v>
      </c>
      <c r="C40" s="164">
        <v>12914</v>
      </c>
      <c r="D40" s="164">
        <v>8355</v>
      </c>
      <c r="E40" s="164">
        <v>12361</v>
      </c>
      <c r="F40" s="164">
        <v>24255</v>
      </c>
      <c r="G40" s="164">
        <v>1932</v>
      </c>
      <c r="H40" s="164">
        <v>6766</v>
      </c>
      <c r="I40" s="164">
        <v>1251</v>
      </c>
      <c r="J40" s="164">
        <v>1042</v>
      </c>
      <c r="K40" s="164">
        <v>130</v>
      </c>
      <c r="L40" s="165">
        <v>111797</v>
      </c>
    </row>
    <row r="41" spans="1:12" ht="15">
      <c r="A41" s="86" t="s">
        <v>158</v>
      </c>
      <c r="B41" s="166">
        <v>300391</v>
      </c>
      <c r="C41" s="167">
        <v>14472</v>
      </c>
      <c r="D41" s="167">
        <v>17553</v>
      </c>
      <c r="E41" s="167">
        <v>29092</v>
      </c>
      <c r="F41" s="167">
        <v>162379</v>
      </c>
      <c r="G41" s="167">
        <v>5331</v>
      </c>
      <c r="H41" s="167">
        <v>36428</v>
      </c>
      <c r="I41" s="167">
        <v>0</v>
      </c>
      <c r="J41" s="167">
        <v>8</v>
      </c>
      <c r="K41" s="167">
        <v>115</v>
      </c>
      <c r="L41" s="168">
        <v>565769</v>
      </c>
    </row>
    <row r="42" spans="1:17" s="29" customFormat="1" ht="15.75" thickBot="1">
      <c r="A42" s="86" t="s">
        <v>159</v>
      </c>
      <c r="B42" s="177">
        <v>2606120</v>
      </c>
      <c r="C42" s="178">
        <v>2037649</v>
      </c>
      <c r="D42" s="178">
        <v>894407</v>
      </c>
      <c r="E42" s="178">
        <v>574698</v>
      </c>
      <c r="F42" s="178">
        <v>766059</v>
      </c>
      <c r="G42" s="178">
        <v>647556</v>
      </c>
      <c r="H42" s="178">
        <v>550267</v>
      </c>
      <c r="I42" s="178">
        <v>233768</v>
      </c>
      <c r="J42" s="178">
        <v>266212</v>
      </c>
      <c r="K42" s="178">
        <v>115186</v>
      </c>
      <c r="L42" s="179">
        <v>8691922</v>
      </c>
      <c r="M42" s="60"/>
      <c r="N42" s="60"/>
      <c r="O42" s="60"/>
      <c r="P42" s="60"/>
      <c r="Q42" s="60"/>
    </row>
    <row r="43" spans="1:17" s="29" customFormat="1" ht="15">
      <c r="A43" s="253" t="s">
        <v>183</v>
      </c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5"/>
      <c r="M43" s="60"/>
      <c r="N43" s="60"/>
      <c r="O43" s="60"/>
      <c r="P43" s="60"/>
      <c r="Q43" s="60"/>
    </row>
    <row r="44" spans="1:12" ht="15">
      <c r="A44" s="68" t="s">
        <v>182</v>
      </c>
      <c r="B44" s="87"/>
      <c r="C44" s="19"/>
      <c r="D44" s="19"/>
      <c r="E44" s="19"/>
      <c r="F44" s="19"/>
      <c r="G44" s="19"/>
      <c r="H44" s="19"/>
      <c r="I44" s="19"/>
      <c r="J44" s="19"/>
      <c r="K44" s="19"/>
      <c r="L44" s="20"/>
    </row>
    <row r="45" spans="1:12" ht="15">
      <c r="A45" s="68"/>
      <c r="B45" s="87"/>
      <c r="C45" s="19"/>
      <c r="D45" s="19"/>
      <c r="E45" s="19"/>
      <c r="F45" s="19"/>
      <c r="G45" s="19"/>
      <c r="H45" s="19"/>
      <c r="I45" s="19"/>
      <c r="J45" s="19"/>
      <c r="K45" s="19"/>
      <c r="L45" s="20"/>
    </row>
    <row r="46" spans="1:12" ht="15.75" thickBot="1">
      <c r="A46" s="69"/>
      <c r="B46" s="88"/>
      <c r="C46" s="21"/>
      <c r="D46" s="21"/>
      <c r="E46" s="21"/>
      <c r="F46" s="21"/>
      <c r="G46" s="21"/>
      <c r="H46" s="21"/>
      <c r="I46" s="21"/>
      <c r="J46" s="21"/>
      <c r="K46" s="21"/>
      <c r="L46" s="22"/>
    </row>
    <row r="47" ht="15">
      <c r="B47" s="76"/>
    </row>
    <row r="48" ht="15">
      <c r="B48" s="76"/>
    </row>
    <row r="49" ht="15">
      <c r="B49" s="76"/>
    </row>
    <row r="50" ht="15">
      <c r="B50" s="76"/>
    </row>
    <row r="51" ht="15">
      <c r="B51" s="76"/>
    </row>
    <row r="52" ht="15">
      <c r="B52" s="76"/>
    </row>
    <row r="53" ht="15">
      <c r="B53" s="76"/>
    </row>
    <row r="54" ht="15">
      <c r="B54" s="76"/>
    </row>
    <row r="55" ht="15">
      <c r="B55" s="76"/>
    </row>
    <row r="56" ht="15">
      <c r="B56" s="76"/>
    </row>
    <row r="57" ht="15">
      <c r="B57" s="76"/>
    </row>
    <row r="58" ht="15">
      <c r="B58" s="76"/>
    </row>
    <row r="59" ht="15">
      <c r="B59" s="76"/>
    </row>
    <row r="60" ht="15">
      <c r="B60" s="76"/>
    </row>
    <row r="61" ht="15">
      <c r="B61" s="76"/>
    </row>
    <row r="62" ht="15">
      <c r="B62" s="76"/>
    </row>
    <row r="63" ht="15">
      <c r="B63" s="76"/>
    </row>
    <row r="64" ht="15">
      <c r="B64" s="76"/>
    </row>
    <row r="65" ht="15">
      <c r="B65" s="76"/>
    </row>
    <row r="66" ht="15">
      <c r="B66" s="76"/>
    </row>
    <row r="67" ht="15">
      <c r="B67" s="76"/>
    </row>
    <row r="68" ht="15">
      <c r="B68" s="76"/>
    </row>
    <row r="69" ht="15">
      <c r="B69" s="76"/>
    </row>
    <row r="70" ht="15">
      <c r="B70" s="76"/>
    </row>
    <row r="71" ht="15">
      <c r="B71" s="76"/>
    </row>
    <row r="72" ht="15">
      <c r="B72" s="76"/>
    </row>
    <row r="73" ht="15">
      <c r="B73" s="76"/>
    </row>
    <row r="74" ht="15">
      <c r="B74" s="76"/>
    </row>
    <row r="75" ht="15">
      <c r="B75" s="76"/>
    </row>
    <row r="76" ht="15">
      <c r="B76" s="76"/>
    </row>
    <row r="77" ht="15">
      <c r="B77" s="76"/>
    </row>
    <row r="78" ht="15">
      <c r="B78" s="76"/>
    </row>
    <row r="79" ht="15">
      <c r="B79" s="76"/>
    </row>
    <row r="80" ht="15">
      <c r="B80" s="76"/>
    </row>
    <row r="81" ht="15">
      <c r="B81" s="76"/>
    </row>
    <row r="82" ht="15">
      <c r="B82" s="76"/>
    </row>
    <row r="83" ht="15">
      <c r="B83" s="76"/>
    </row>
    <row r="84" ht="15">
      <c r="B84" s="76"/>
    </row>
    <row r="85" ht="15">
      <c r="B85" s="76"/>
    </row>
    <row r="86" ht="15">
      <c r="B86" s="76"/>
    </row>
    <row r="87" ht="15">
      <c r="B87" s="76"/>
    </row>
    <row r="88" ht="15">
      <c r="B88" s="76"/>
    </row>
    <row r="89" ht="15">
      <c r="B89" s="76"/>
    </row>
    <row r="90" ht="15">
      <c r="B90" s="76"/>
    </row>
    <row r="91" ht="15">
      <c r="B91" s="76"/>
    </row>
    <row r="92" ht="15">
      <c r="B92" s="76"/>
    </row>
    <row r="93" ht="15">
      <c r="B93" s="76"/>
    </row>
    <row r="94" ht="15">
      <c r="B94" s="76"/>
    </row>
    <row r="95" ht="15">
      <c r="B95" s="76"/>
    </row>
    <row r="96" ht="15">
      <c r="B96" s="76"/>
    </row>
    <row r="97" ht="15">
      <c r="B97" s="76"/>
    </row>
    <row r="98" ht="15">
      <c r="B98" s="76"/>
    </row>
    <row r="99" ht="15">
      <c r="B99" s="76"/>
    </row>
    <row r="100" ht="15">
      <c r="B100" s="76"/>
    </row>
    <row r="101" ht="15">
      <c r="B101" s="76"/>
    </row>
    <row r="102" ht="15">
      <c r="B102" s="76"/>
    </row>
    <row r="103" ht="15">
      <c r="B103" s="76"/>
    </row>
    <row r="104" ht="15">
      <c r="B104" s="76"/>
    </row>
    <row r="105" ht="15">
      <c r="B105" s="76"/>
    </row>
    <row r="106" ht="15">
      <c r="B106" s="76"/>
    </row>
    <row r="107" ht="15">
      <c r="B107" s="76"/>
    </row>
    <row r="108" ht="15">
      <c r="B108" s="76"/>
    </row>
    <row r="109" ht="15">
      <c r="B109" s="76"/>
    </row>
    <row r="110" ht="15">
      <c r="B110" s="76"/>
    </row>
    <row r="111" ht="15">
      <c r="B111" s="76"/>
    </row>
    <row r="112" ht="15">
      <c r="B112" s="76"/>
    </row>
    <row r="113" ht="15">
      <c r="B113" s="76"/>
    </row>
    <row r="114" ht="15">
      <c r="B114" s="76"/>
    </row>
    <row r="115" ht="15">
      <c r="B115" s="76"/>
    </row>
    <row r="116" ht="15">
      <c r="B116" s="76"/>
    </row>
    <row r="117" ht="15">
      <c r="B117" s="76"/>
    </row>
    <row r="118" ht="15">
      <c r="B118" s="76"/>
    </row>
    <row r="119" ht="15">
      <c r="B119" s="76"/>
    </row>
    <row r="120" ht="15">
      <c r="B120" s="76"/>
    </row>
    <row r="121" ht="15">
      <c r="B121" s="76"/>
    </row>
    <row r="122" ht="15">
      <c r="B122" s="76"/>
    </row>
    <row r="123" ht="15">
      <c r="B123" s="76"/>
    </row>
    <row r="124" ht="15">
      <c r="B124" s="76"/>
    </row>
    <row r="125" ht="15">
      <c r="B125" s="76"/>
    </row>
    <row r="126" ht="15">
      <c r="B126" s="76"/>
    </row>
    <row r="127" ht="15">
      <c r="B127" s="76"/>
    </row>
    <row r="128" ht="15">
      <c r="B128" s="76"/>
    </row>
    <row r="129" ht="15">
      <c r="B129" s="76"/>
    </row>
    <row r="130" ht="15">
      <c r="B130" s="76"/>
    </row>
    <row r="131" ht="15">
      <c r="B131" s="76"/>
    </row>
    <row r="132" ht="15">
      <c r="B132" s="76"/>
    </row>
    <row r="133" ht="15">
      <c r="B133" s="76"/>
    </row>
    <row r="134" ht="15">
      <c r="B134" s="76"/>
    </row>
    <row r="135" ht="15">
      <c r="B135" s="76"/>
    </row>
    <row r="136" ht="15">
      <c r="B136" s="76"/>
    </row>
    <row r="137" ht="15">
      <c r="B137" s="76"/>
    </row>
    <row r="138" ht="15">
      <c r="B138" s="76"/>
    </row>
    <row r="139" ht="15">
      <c r="B139" s="76"/>
    </row>
    <row r="140" ht="15">
      <c r="B140" s="76"/>
    </row>
    <row r="141" ht="15">
      <c r="B141" s="76"/>
    </row>
    <row r="142" ht="15">
      <c r="B142" s="76"/>
    </row>
    <row r="143" ht="15">
      <c r="B143" s="76"/>
    </row>
    <row r="144" ht="15">
      <c r="B144" s="76"/>
    </row>
    <row r="145" ht="15">
      <c r="B145" s="76"/>
    </row>
    <row r="146" ht="15">
      <c r="B146" s="76"/>
    </row>
    <row r="147" ht="15">
      <c r="B147" s="76"/>
    </row>
    <row r="148" ht="15">
      <c r="B148" s="76"/>
    </row>
    <row r="149" ht="15">
      <c r="B149" s="76"/>
    </row>
    <row r="150" ht="15">
      <c r="B150" s="76"/>
    </row>
    <row r="151" ht="15">
      <c r="B151" s="76"/>
    </row>
    <row r="152" ht="15">
      <c r="B152" s="76"/>
    </row>
    <row r="153" ht="15">
      <c r="B153" s="76"/>
    </row>
    <row r="154" ht="15">
      <c r="B154" s="76"/>
    </row>
  </sheetData>
  <sheetProtection/>
  <mergeCells count="3">
    <mergeCell ref="A1:L1"/>
    <mergeCell ref="A2:L2"/>
    <mergeCell ref="A43:L4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view="pageBreakPreview" zoomScale="80" zoomScaleSheetLayoutView="80" zoomScalePageLayoutView="0" workbookViewId="0" topLeftCell="A1">
      <selection activeCell="P14" sqref="P14"/>
    </sheetView>
  </sheetViews>
  <sheetFormatPr defaultColWidth="9.140625" defaultRowHeight="15"/>
  <cols>
    <col min="1" max="1" width="12.57421875" style="0" customWidth="1"/>
    <col min="2" max="2" width="12.140625" style="70" customWidth="1"/>
    <col min="3" max="3" width="13.8515625" style="0" customWidth="1"/>
    <col min="4" max="4" width="20.140625" style="0" customWidth="1"/>
    <col min="5" max="5" width="12.421875" style="0" customWidth="1"/>
    <col min="6" max="6" width="11.8515625" style="71" customWidth="1"/>
    <col min="7" max="7" width="10.8515625" style="0" customWidth="1"/>
    <col min="8" max="8" width="11.7109375" style="0" customWidth="1"/>
    <col min="9" max="9" width="10.57421875" style="0" customWidth="1"/>
    <col min="10" max="10" width="11.00390625" style="0" customWidth="1"/>
    <col min="11" max="11" width="13.421875" style="72" customWidth="1"/>
    <col min="12" max="12" width="9.28125" style="74" bestFit="1" customWidth="1"/>
    <col min="13" max="13" width="11.28125" style="0" customWidth="1"/>
    <col min="14" max="14" width="10.28125" style="0" customWidth="1"/>
    <col min="15" max="15" width="11.7109375" style="73" customWidth="1"/>
    <col min="16" max="16" width="13.140625" style="75" customWidth="1"/>
  </cols>
  <sheetData>
    <row r="1" spans="1:17" ht="93" customHeight="1">
      <c r="A1" s="89"/>
      <c r="B1" s="90" t="s">
        <v>125</v>
      </c>
      <c r="C1" s="91" t="s">
        <v>164</v>
      </c>
      <c r="D1" s="91" t="s">
        <v>165</v>
      </c>
      <c r="E1" s="91" t="s">
        <v>166</v>
      </c>
      <c r="F1" s="92" t="s">
        <v>160</v>
      </c>
      <c r="G1" s="91" t="s">
        <v>167</v>
      </c>
      <c r="H1" s="91" t="s">
        <v>168</v>
      </c>
      <c r="I1" s="91" t="s">
        <v>169</v>
      </c>
      <c r="J1" s="91" t="s">
        <v>123</v>
      </c>
      <c r="K1" s="93" t="s">
        <v>161</v>
      </c>
      <c r="L1" s="94" t="s">
        <v>124</v>
      </c>
      <c r="M1" s="91" t="s">
        <v>170</v>
      </c>
      <c r="N1" s="91" t="s">
        <v>171</v>
      </c>
      <c r="O1" s="95" t="s">
        <v>162</v>
      </c>
      <c r="P1" s="96" t="s">
        <v>163</v>
      </c>
      <c r="Q1" s="97"/>
    </row>
    <row r="2" spans="1:17" ht="15">
      <c r="A2" s="170" t="s">
        <v>122</v>
      </c>
      <c r="B2" s="171">
        <v>1</v>
      </c>
      <c r="C2" s="170">
        <v>2</v>
      </c>
      <c r="D2" s="170">
        <v>3</v>
      </c>
      <c r="E2" s="170">
        <v>4</v>
      </c>
      <c r="F2" s="172"/>
      <c r="G2" s="170">
        <v>5</v>
      </c>
      <c r="H2" s="170">
        <v>6</v>
      </c>
      <c r="I2" s="170">
        <v>7</v>
      </c>
      <c r="J2" s="170">
        <v>8</v>
      </c>
      <c r="K2" s="173"/>
      <c r="L2" s="174">
        <v>9</v>
      </c>
      <c r="M2" s="170">
        <v>10</v>
      </c>
      <c r="N2" s="170">
        <v>11</v>
      </c>
      <c r="O2" s="175"/>
      <c r="P2" s="176">
        <v>12</v>
      </c>
      <c r="Q2" s="106"/>
    </row>
    <row r="3" spans="1:17" ht="15">
      <c r="A3" s="107" t="s">
        <v>126</v>
      </c>
      <c r="B3" s="99">
        <v>961</v>
      </c>
      <c r="C3" s="100">
        <v>1039</v>
      </c>
      <c r="D3" s="100">
        <v>1719</v>
      </c>
      <c r="E3" s="100">
        <v>8</v>
      </c>
      <c r="F3" s="101">
        <f>C3+E3</f>
        <v>1047</v>
      </c>
      <c r="G3" s="100">
        <v>545</v>
      </c>
      <c r="H3" s="100">
        <v>985</v>
      </c>
      <c r="I3" s="100">
        <v>0</v>
      </c>
      <c r="J3" s="100">
        <v>0</v>
      </c>
      <c r="K3" s="102">
        <f>H3+I3+J3</f>
        <v>985</v>
      </c>
      <c r="L3" s="103">
        <v>0</v>
      </c>
      <c r="M3" s="100">
        <v>163</v>
      </c>
      <c r="N3" s="100">
        <v>0</v>
      </c>
      <c r="O3" s="104">
        <f>N3+M3+G3+D3</f>
        <v>2427</v>
      </c>
      <c r="P3" s="105">
        <f>O3+L3+K3+F3+B3</f>
        <v>5420</v>
      </c>
      <c r="Q3" s="106"/>
    </row>
    <row r="4" spans="1:17" ht="15">
      <c r="A4" s="98" t="s">
        <v>127</v>
      </c>
      <c r="B4" s="99">
        <v>108287</v>
      </c>
      <c r="C4" s="100">
        <v>61830</v>
      </c>
      <c r="D4" s="100">
        <v>4063</v>
      </c>
      <c r="E4" s="100">
        <v>13</v>
      </c>
      <c r="F4" s="101">
        <f aca="true" t="shared" si="0" ref="F4:F39">C4+E4</f>
        <v>61843</v>
      </c>
      <c r="G4" s="100">
        <v>2009</v>
      </c>
      <c r="H4" s="100">
        <v>14225</v>
      </c>
      <c r="I4" s="100">
        <v>110139</v>
      </c>
      <c r="J4" s="100">
        <v>227</v>
      </c>
      <c r="K4" s="102">
        <f aca="true" t="shared" si="1" ref="K4:K38">H4+I4+J4</f>
        <v>124591</v>
      </c>
      <c r="L4" s="103">
        <v>0</v>
      </c>
      <c r="M4" s="100">
        <v>59</v>
      </c>
      <c r="N4" s="100">
        <v>20210</v>
      </c>
      <c r="O4" s="104">
        <f aca="true" t="shared" si="2" ref="O4:O38">N4+M4+G4+D4</f>
        <v>26341</v>
      </c>
      <c r="P4" s="105">
        <f aca="true" t="shared" si="3" ref="P4:P38">O4+L4+K4+F4+B4</f>
        <v>321062</v>
      </c>
      <c r="Q4" s="106"/>
    </row>
    <row r="5" spans="1:17" ht="15">
      <c r="A5" s="98" t="s">
        <v>128</v>
      </c>
      <c r="B5" s="99">
        <v>5475</v>
      </c>
      <c r="C5" s="100">
        <v>9034</v>
      </c>
      <c r="D5" s="100">
        <v>1377</v>
      </c>
      <c r="E5" s="100">
        <v>328</v>
      </c>
      <c r="F5" s="101">
        <f t="shared" si="0"/>
        <v>9362</v>
      </c>
      <c r="G5" s="100">
        <v>1109</v>
      </c>
      <c r="H5" s="100">
        <v>3307</v>
      </c>
      <c r="I5" s="100">
        <v>455</v>
      </c>
      <c r="J5" s="100">
        <v>0</v>
      </c>
      <c r="K5" s="102">
        <f t="shared" si="1"/>
        <v>3762</v>
      </c>
      <c r="L5" s="103">
        <v>0</v>
      </c>
      <c r="M5" s="100">
        <v>679</v>
      </c>
      <c r="N5" s="100">
        <v>0</v>
      </c>
      <c r="O5" s="104">
        <f t="shared" si="2"/>
        <v>3165</v>
      </c>
      <c r="P5" s="105">
        <f t="shared" si="3"/>
        <v>21764</v>
      </c>
      <c r="Q5" s="106"/>
    </row>
    <row r="6" spans="1:17" ht="15">
      <c r="A6" s="98" t="s">
        <v>120</v>
      </c>
      <c r="B6" s="99">
        <v>134790</v>
      </c>
      <c r="C6" s="100">
        <v>18999</v>
      </c>
      <c r="D6" s="100">
        <v>3395</v>
      </c>
      <c r="E6" s="100">
        <v>78889</v>
      </c>
      <c r="F6" s="101">
        <f t="shared" si="0"/>
        <v>97888</v>
      </c>
      <c r="G6" s="100">
        <v>17989</v>
      </c>
      <c r="H6" s="100">
        <v>21053</v>
      </c>
      <c r="I6" s="100">
        <v>21494</v>
      </c>
      <c r="J6" s="100">
        <v>36487</v>
      </c>
      <c r="K6" s="102">
        <f t="shared" si="1"/>
        <v>79034</v>
      </c>
      <c r="L6" s="103">
        <v>0</v>
      </c>
      <c r="M6" s="100">
        <v>3264</v>
      </c>
      <c r="N6" s="100">
        <v>10696</v>
      </c>
      <c r="O6" s="104">
        <f t="shared" si="2"/>
        <v>35344</v>
      </c>
      <c r="P6" s="105">
        <f t="shared" si="3"/>
        <v>347056</v>
      </c>
      <c r="Q6" s="106"/>
    </row>
    <row r="7" spans="1:17" ht="15">
      <c r="A7" s="98" t="s">
        <v>129</v>
      </c>
      <c r="B7" s="99">
        <v>144392</v>
      </c>
      <c r="C7" s="100">
        <v>263436</v>
      </c>
      <c r="D7" s="100">
        <v>12554</v>
      </c>
      <c r="E7" s="100">
        <v>2213</v>
      </c>
      <c r="F7" s="101">
        <f t="shared" si="0"/>
        <v>265649</v>
      </c>
      <c r="G7" s="100">
        <v>1408</v>
      </c>
      <c r="H7" s="100">
        <v>25560</v>
      </c>
      <c r="I7" s="100">
        <v>1922</v>
      </c>
      <c r="J7" s="100">
        <v>11996</v>
      </c>
      <c r="K7" s="102">
        <f t="shared" si="1"/>
        <v>39478</v>
      </c>
      <c r="L7" s="103">
        <v>0</v>
      </c>
      <c r="M7" s="100">
        <v>31410</v>
      </c>
      <c r="N7" s="100">
        <v>6756</v>
      </c>
      <c r="O7" s="104">
        <f t="shared" si="2"/>
        <v>52128</v>
      </c>
      <c r="P7" s="105">
        <f t="shared" si="3"/>
        <v>501647</v>
      </c>
      <c r="Q7" s="106"/>
    </row>
    <row r="8" spans="1:17" ht="15">
      <c r="A8" s="98" t="s">
        <v>130</v>
      </c>
      <c r="B8" s="99">
        <v>190</v>
      </c>
      <c r="C8" s="100">
        <v>575</v>
      </c>
      <c r="D8" s="100">
        <v>5038</v>
      </c>
      <c r="E8" s="100">
        <v>0</v>
      </c>
      <c r="F8" s="101">
        <f t="shared" si="0"/>
        <v>575</v>
      </c>
      <c r="G8" s="100">
        <v>205</v>
      </c>
      <c r="H8" s="100">
        <v>2545</v>
      </c>
      <c r="I8" s="100">
        <v>0</v>
      </c>
      <c r="J8" s="100">
        <v>0</v>
      </c>
      <c r="K8" s="102">
        <f t="shared" si="1"/>
        <v>2545</v>
      </c>
      <c r="L8" s="103">
        <v>0</v>
      </c>
      <c r="M8" s="100">
        <v>0</v>
      </c>
      <c r="N8" s="100">
        <v>0</v>
      </c>
      <c r="O8" s="104">
        <f t="shared" si="2"/>
        <v>5243</v>
      </c>
      <c r="P8" s="105">
        <f t="shared" si="3"/>
        <v>8553</v>
      </c>
      <c r="Q8" s="106"/>
    </row>
    <row r="9" spans="1:17" ht="15">
      <c r="A9" s="98" t="s">
        <v>131</v>
      </c>
      <c r="B9" s="99">
        <v>103808</v>
      </c>
      <c r="C9" s="100">
        <v>20701</v>
      </c>
      <c r="D9" s="100">
        <v>19409</v>
      </c>
      <c r="E9" s="100">
        <v>49873</v>
      </c>
      <c r="F9" s="101">
        <f t="shared" si="0"/>
        <v>70574</v>
      </c>
      <c r="G9" s="100">
        <v>2960</v>
      </c>
      <c r="H9" s="100">
        <v>6872</v>
      </c>
      <c r="I9" s="100">
        <v>9834</v>
      </c>
      <c r="J9" s="100">
        <v>3081</v>
      </c>
      <c r="K9" s="102">
        <f t="shared" si="1"/>
        <v>19787</v>
      </c>
      <c r="L9" s="103">
        <v>0</v>
      </c>
      <c r="M9" s="100">
        <v>25644</v>
      </c>
      <c r="N9" s="100">
        <v>128</v>
      </c>
      <c r="O9" s="104">
        <f t="shared" si="2"/>
        <v>48141</v>
      </c>
      <c r="P9" s="105">
        <f t="shared" si="3"/>
        <v>242310</v>
      </c>
      <c r="Q9" s="106"/>
    </row>
    <row r="10" spans="1:17" ht="30">
      <c r="A10" s="107" t="s">
        <v>138</v>
      </c>
      <c r="B10" s="99">
        <v>403</v>
      </c>
      <c r="C10" s="100">
        <v>1078</v>
      </c>
      <c r="D10" s="100">
        <v>397</v>
      </c>
      <c r="E10" s="100">
        <v>3</v>
      </c>
      <c r="F10" s="101">
        <f t="shared" si="0"/>
        <v>1081</v>
      </c>
      <c r="G10" s="100">
        <v>23</v>
      </c>
      <c r="H10" s="100">
        <v>138</v>
      </c>
      <c r="I10" s="100">
        <v>0</v>
      </c>
      <c r="J10" s="100">
        <v>114</v>
      </c>
      <c r="K10" s="102">
        <f t="shared" si="1"/>
        <v>252</v>
      </c>
      <c r="L10" s="103">
        <v>0</v>
      </c>
      <c r="M10" s="100">
        <v>311</v>
      </c>
      <c r="N10" s="100">
        <v>24</v>
      </c>
      <c r="O10" s="104">
        <f t="shared" si="2"/>
        <v>755</v>
      </c>
      <c r="P10" s="105">
        <f t="shared" si="3"/>
        <v>2491</v>
      </c>
      <c r="Q10" s="106"/>
    </row>
    <row r="11" spans="1:17" ht="15">
      <c r="A11" s="98" t="s">
        <v>132</v>
      </c>
      <c r="B11" s="99">
        <v>344</v>
      </c>
      <c r="C11" s="100">
        <v>58</v>
      </c>
      <c r="D11" s="100">
        <v>260</v>
      </c>
      <c r="E11" s="100">
        <v>300</v>
      </c>
      <c r="F11" s="101">
        <f t="shared" si="0"/>
        <v>358</v>
      </c>
      <c r="G11" s="100">
        <v>86</v>
      </c>
      <c r="H11" s="100">
        <v>126</v>
      </c>
      <c r="I11" s="100">
        <v>0</v>
      </c>
      <c r="J11" s="100">
        <v>122</v>
      </c>
      <c r="K11" s="102">
        <f t="shared" si="1"/>
        <v>248</v>
      </c>
      <c r="L11" s="103">
        <v>0</v>
      </c>
      <c r="M11" s="100">
        <v>194</v>
      </c>
      <c r="N11" s="100">
        <v>8</v>
      </c>
      <c r="O11" s="104">
        <f t="shared" si="2"/>
        <v>548</v>
      </c>
      <c r="P11" s="105">
        <f t="shared" si="3"/>
        <v>1498</v>
      </c>
      <c r="Q11" s="106"/>
    </row>
    <row r="12" spans="1:17" ht="15">
      <c r="A12" s="98" t="s">
        <v>133</v>
      </c>
      <c r="B12" s="99">
        <v>27759</v>
      </c>
      <c r="C12" s="100">
        <v>10543</v>
      </c>
      <c r="D12" s="100">
        <v>63590</v>
      </c>
      <c r="E12" s="100">
        <v>435</v>
      </c>
      <c r="F12" s="101">
        <f t="shared" si="0"/>
        <v>10978</v>
      </c>
      <c r="G12" s="100">
        <v>21472</v>
      </c>
      <c r="H12" s="100">
        <v>5778</v>
      </c>
      <c r="I12" s="100">
        <v>3054</v>
      </c>
      <c r="J12" s="100">
        <v>0</v>
      </c>
      <c r="K12" s="102">
        <f t="shared" si="1"/>
        <v>8832</v>
      </c>
      <c r="L12" s="103">
        <v>0</v>
      </c>
      <c r="M12" s="100">
        <v>92</v>
      </c>
      <c r="N12" s="100">
        <v>3</v>
      </c>
      <c r="O12" s="104">
        <f t="shared" si="2"/>
        <v>85157</v>
      </c>
      <c r="P12" s="105">
        <f t="shared" si="3"/>
        <v>132726</v>
      </c>
      <c r="Q12" s="106"/>
    </row>
    <row r="13" spans="1:17" ht="15">
      <c r="A13" s="98" t="s">
        <v>134</v>
      </c>
      <c r="B13" s="99">
        <v>2784</v>
      </c>
      <c r="C13" s="100">
        <v>579</v>
      </c>
      <c r="D13" s="100">
        <v>489</v>
      </c>
      <c r="E13" s="100">
        <v>56</v>
      </c>
      <c r="F13" s="101">
        <f t="shared" si="0"/>
        <v>635</v>
      </c>
      <c r="G13" s="100">
        <v>168</v>
      </c>
      <c r="H13" s="100">
        <v>3777</v>
      </c>
      <c r="I13" s="100">
        <v>3141</v>
      </c>
      <c r="J13" s="100">
        <v>0</v>
      </c>
      <c r="K13" s="102">
        <f t="shared" si="1"/>
        <v>6918</v>
      </c>
      <c r="L13" s="103">
        <f>12858-12704</f>
        <v>154</v>
      </c>
      <c r="M13" s="100">
        <v>0</v>
      </c>
      <c r="N13" s="100">
        <v>1710</v>
      </c>
      <c r="O13" s="104">
        <f t="shared" si="2"/>
        <v>2367</v>
      </c>
      <c r="P13" s="105">
        <f>O13+L13+K13+F13+B13</f>
        <v>12858</v>
      </c>
      <c r="Q13" s="106"/>
    </row>
    <row r="14" spans="1:17" ht="15">
      <c r="A14" s="98" t="s">
        <v>135</v>
      </c>
      <c r="B14" s="99">
        <v>34657</v>
      </c>
      <c r="C14" s="100">
        <v>234769</v>
      </c>
      <c r="D14" s="100">
        <v>32232</v>
      </c>
      <c r="E14" s="100">
        <v>4213</v>
      </c>
      <c r="F14" s="101">
        <f t="shared" si="0"/>
        <v>238982</v>
      </c>
      <c r="G14" s="100">
        <v>3618</v>
      </c>
      <c r="H14" s="100">
        <v>8858</v>
      </c>
      <c r="I14" s="100">
        <v>832</v>
      </c>
      <c r="J14" s="100">
        <v>14563</v>
      </c>
      <c r="K14" s="102">
        <f t="shared" si="1"/>
        <v>24253</v>
      </c>
      <c r="L14" s="103">
        <v>0</v>
      </c>
      <c r="M14" s="100">
        <v>44475</v>
      </c>
      <c r="N14" s="100">
        <v>4219</v>
      </c>
      <c r="O14" s="104">
        <f t="shared" si="2"/>
        <v>84544</v>
      </c>
      <c r="P14" s="105">
        <f t="shared" si="3"/>
        <v>382436</v>
      </c>
      <c r="Q14" s="106"/>
    </row>
    <row r="15" spans="1:17" ht="15">
      <c r="A15" s="98" t="s">
        <v>136</v>
      </c>
      <c r="B15" s="99">
        <v>41138</v>
      </c>
      <c r="C15" s="100">
        <v>19204</v>
      </c>
      <c r="D15" s="100">
        <v>52628</v>
      </c>
      <c r="E15" s="100">
        <v>9156</v>
      </c>
      <c r="F15" s="101">
        <f t="shared" si="0"/>
        <v>28360</v>
      </c>
      <c r="G15" s="100">
        <v>40206</v>
      </c>
      <c r="H15" s="100">
        <v>24267</v>
      </c>
      <c r="I15" s="100">
        <v>14805</v>
      </c>
      <c r="J15" s="100">
        <v>0</v>
      </c>
      <c r="K15" s="102">
        <f t="shared" si="1"/>
        <v>39072</v>
      </c>
      <c r="L15" s="103">
        <v>0</v>
      </c>
      <c r="M15" s="100">
        <v>478</v>
      </c>
      <c r="N15" s="100">
        <v>8</v>
      </c>
      <c r="O15" s="104">
        <f t="shared" si="2"/>
        <v>93320</v>
      </c>
      <c r="P15" s="105">
        <f t="shared" si="3"/>
        <v>201890</v>
      </c>
      <c r="Q15" s="106"/>
    </row>
    <row r="16" spans="1:17" ht="30">
      <c r="A16" s="107" t="s">
        <v>137</v>
      </c>
      <c r="B16" s="99">
        <v>28677</v>
      </c>
      <c r="C16" s="100">
        <v>6782</v>
      </c>
      <c r="D16" s="100">
        <v>10589</v>
      </c>
      <c r="E16" s="100">
        <v>8075</v>
      </c>
      <c r="F16" s="101">
        <f t="shared" si="0"/>
        <v>14857</v>
      </c>
      <c r="G16" s="100">
        <v>25483</v>
      </c>
      <c r="H16" s="100">
        <v>7724</v>
      </c>
      <c r="I16" s="100">
        <v>5799</v>
      </c>
      <c r="J16" s="100">
        <v>12</v>
      </c>
      <c r="K16" s="102">
        <f t="shared" si="1"/>
        <v>13535</v>
      </c>
      <c r="L16" s="103">
        <v>0</v>
      </c>
      <c r="M16" s="100">
        <v>101</v>
      </c>
      <c r="N16" s="100">
        <v>70</v>
      </c>
      <c r="O16" s="104">
        <f t="shared" si="2"/>
        <v>36243</v>
      </c>
      <c r="P16" s="105">
        <f t="shared" si="3"/>
        <v>93312</v>
      </c>
      <c r="Q16" s="106"/>
    </row>
    <row r="17" spans="1:17" ht="30">
      <c r="A17" s="107" t="s">
        <v>139</v>
      </c>
      <c r="B17" s="99">
        <v>35670</v>
      </c>
      <c r="C17" s="100">
        <v>65806</v>
      </c>
      <c r="D17" s="100">
        <v>10762</v>
      </c>
      <c r="E17" s="100">
        <v>844</v>
      </c>
      <c r="F17" s="101">
        <f t="shared" si="0"/>
        <v>66650</v>
      </c>
      <c r="G17" s="100">
        <v>1867</v>
      </c>
      <c r="H17" s="100">
        <v>35521</v>
      </c>
      <c r="I17" s="100">
        <v>4812</v>
      </c>
      <c r="J17" s="100">
        <v>324</v>
      </c>
      <c r="K17" s="102">
        <f t="shared" si="1"/>
        <v>40657</v>
      </c>
      <c r="L17" s="103">
        <v>0</v>
      </c>
      <c r="M17" s="100">
        <v>9349</v>
      </c>
      <c r="N17" s="100">
        <v>38</v>
      </c>
      <c r="O17" s="104">
        <f t="shared" si="2"/>
        <v>22016</v>
      </c>
      <c r="P17" s="105">
        <f t="shared" si="3"/>
        <v>164993</v>
      </c>
      <c r="Q17" s="106"/>
    </row>
    <row r="18" spans="1:17" ht="15">
      <c r="A18" s="98" t="s">
        <v>140</v>
      </c>
      <c r="B18" s="99">
        <v>56084</v>
      </c>
      <c r="C18" s="100">
        <v>79069</v>
      </c>
      <c r="D18" s="100">
        <v>10267</v>
      </c>
      <c r="E18" s="100">
        <v>479</v>
      </c>
      <c r="F18" s="101">
        <f t="shared" si="0"/>
        <v>79548</v>
      </c>
      <c r="G18" s="100">
        <v>2807</v>
      </c>
      <c r="H18" s="100">
        <v>17824</v>
      </c>
      <c r="I18" s="100">
        <v>5043</v>
      </c>
      <c r="J18" s="100">
        <v>3324</v>
      </c>
      <c r="K18" s="102">
        <f t="shared" si="1"/>
        <v>26191</v>
      </c>
      <c r="L18" s="103">
        <v>0</v>
      </c>
      <c r="M18" s="100">
        <v>1895</v>
      </c>
      <c r="N18" s="100">
        <v>2797</v>
      </c>
      <c r="O18" s="104">
        <f t="shared" si="2"/>
        <v>17766</v>
      </c>
      <c r="P18" s="105">
        <f t="shared" si="3"/>
        <v>179589</v>
      </c>
      <c r="Q18" s="106"/>
    </row>
    <row r="19" spans="1:17" ht="15">
      <c r="A19" s="98" t="s">
        <v>141</v>
      </c>
      <c r="B19" s="99">
        <v>63825</v>
      </c>
      <c r="C19" s="100">
        <v>189034</v>
      </c>
      <c r="D19" s="100">
        <v>16014</v>
      </c>
      <c r="E19" s="100">
        <v>1639</v>
      </c>
      <c r="F19" s="101">
        <f t="shared" si="0"/>
        <v>190673</v>
      </c>
      <c r="G19" s="100">
        <v>1001</v>
      </c>
      <c r="H19" s="100">
        <v>37699</v>
      </c>
      <c r="I19" s="100">
        <v>6196</v>
      </c>
      <c r="J19" s="100">
        <v>78152</v>
      </c>
      <c r="K19" s="102">
        <f t="shared" si="1"/>
        <v>122047</v>
      </c>
      <c r="L19" s="103">
        <v>0</v>
      </c>
      <c r="M19" s="100">
        <v>15230</v>
      </c>
      <c r="N19" s="100">
        <v>16179</v>
      </c>
      <c r="O19" s="104">
        <f t="shared" si="2"/>
        <v>48424</v>
      </c>
      <c r="P19" s="105">
        <f t="shared" si="3"/>
        <v>424969</v>
      </c>
      <c r="Q19" s="106"/>
    </row>
    <row r="20" spans="1:17" ht="15">
      <c r="A20" s="98" t="s">
        <v>142</v>
      </c>
      <c r="B20" s="99">
        <v>49176</v>
      </c>
      <c r="C20" s="100">
        <v>48513</v>
      </c>
      <c r="D20" s="100">
        <v>59377</v>
      </c>
      <c r="E20" s="100">
        <v>6575</v>
      </c>
      <c r="F20" s="101">
        <f t="shared" si="0"/>
        <v>55088</v>
      </c>
      <c r="G20" s="100">
        <v>50665</v>
      </c>
      <c r="H20" s="100">
        <v>23044</v>
      </c>
      <c r="I20" s="100">
        <v>8665</v>
      </c>
      <c r="J20" s="100">
        <v>2534</v>
      </c>
      <c r="K20" s="102">
        <f t="shared" si="1"/>
        <v>34243</v>
      </c>
      <c r="L20" s="103">
        <v>0</v>
      </c>
      <c r="M20" s="100">
        <v>18520</v>
      </c>
      <c r="N20" s="100">
        <v>550</v>
      </c>
      <c r="O20" s="104">
        <f t="shared" si="2"/>
        <v>129112</v>
      </c>
      <c r="P20" s="105">
        <f t="shared" si="3"/>
        <v>267619</v>
      </c>
      <c r="Q20" s="106"/>
    </row>
    <row r="21" spans="1:17" ht="15">
      <c r="A21" s="98" t="s">
        <v>143</v>
      </c>
      <c r="B21" s="99">
        <v>221</v>
      </c>
      <c r="C21" s="100">
        <v>219</v>
      </c>
      <c r="D21" s="100">
        <v>163</v>
      </c>
      <c r="E21" s="100">
        <v>43</v>
      </c>
      <c r="F21" s="101">
        <f t="shared" si="0"/>
        <v>262</v>
      </c>
      <c r="G21" s="100">
        <v>294</v>
      </c>
      <c r="H21" s="100">
        <v>0</v>
      </c>
      <c r="I21" s="100">
        <v>0</v>
      </c>
      <c r="J21" s="100">
        <v>0</v>
      </c>
      <c r="K21" s="102">
        <f t="shared" si="1"/>
        <v>0</v>
      </c>
      <c r="L21" s="103">
        <v>0</v>
      </c>
      <c r="M21" s="100">
        <v>75</v>
      </c>
      <c r="N21" s="100">
        <v>0</v>
      </c>
      <c r="O21" s="104">
        <f t="shared" si="2"/>
        <v>532</v>
      </c>
      <c r="P21" s="105">
        <f t="shared" si="3"/>
        <v>1015</v>
      </c>
      <c r="Q21" s="106"/>
    </row>
    <row r="22" spans="1:17" ht="30">
      <c r="A22" s="107" t="s">
        <v>144</v>
      </c>
      <c r="B22" s="99">
        <v>228837</v>
      </c>
      <c r="C22" s="100">
        <v>118314</v>
      </c>
      <c r="D22" s="100">
        <v>56902</v>
      </c>
      <c r="E22" s="100">
        <v>85137</v>
      </c>
      <c r="F22" s="101">
        <f t="shared" si="0"/>
        <v>203451</v>
      </c>
      <c r="G22" s="100">
        <v>2823</v>
      </c>
      <c r="H22" s="100">
        <v>30302</v>
      </c>
      <c r="I22" s="100">
        <v>375</v>
      </c>
      <c r="J22" s="100">
        <v>18389</v>
      </c>
      <c r="K22" s="102">
        <f t="shared" si="1"/>
        <v>49066</v>
      </c>
      <c r="L22" s="103">
        <v>0</v>
      </c>
      <c r="M22" s="100">
        <v>42300</v>
      </c>
      <c r="N22" s="100">
        <v>80</v>
      </c>
      <c r="O22" s="104">
        <f t="shared" si="2"/>
        <v>102105</v>
      </c>
      <c r="P22" s="105">
        <f t="shared" si="3"/>
        <v>583459</v>
      </c>
      <c r="Q22" s="106"/>
    </row>
    <row r="23" spans="1:17" ht="15">
      <c r="A23" s="98" t="s">
        <v>145</v>
      </c>
      <c r="B23" s="99">
        <v>158125</v>
      </c>
      <c r="C23" s="100">
        <v>215584</v>
      </c>
      <c r="D23" s="100">
        <v>21845</v>
      </c>
      <c r="E23" s="100">
        <v>393</v>
      </c>
      <c r="F23" s="101">
        <f t="shared" si="0"/>
        <v>215977</v>
      </c>
      <c r="G23" s="100">
        <v>124509</v>
      </c>
      <c r="H23" s="100">
        <v>29961</v>
      </c>
      <c r="I23" s="100">
        <v>106256</v>
      </c>
      <c r="J23" s="100">
        <v>34919</v>
      </c>
      <c r="K23" s="102">
        <f t="shared" si="1"/>
        <v>171136</v>
      </c>
      <c r="L23" s="103">
        <v>0</v>
      </c>
      <c r="M23" s="100">
        <v>10642</v>
      </c>
      <c r="N23" s="100">
        <v>23091</v>
      </c>
      <c r="O23" s="104">
        <f t="shared" si="2"/>
        <v>180087</v>
      </c>
      <c r="P23" s="105">
        <f t="shared" si="3"/>
        <v>725325</v>
      </c>
      <c r="Q23" s="106"/>
    </row>
    <row r="24" spans="1:17" ht="15">
      <c r="A24" s="98" t="s">
        <v>146</v>
      </c>
      <c r="B24" s="99">
        <v>12246</v>
      </c>
      <c r="C24" s="100">
        <v>8088</v>
      </c>
      <c r="D24" s="100">
        <v>2875</v>
      </c>
      <c r="E24" s="100">
        <v>363</v>
      </c>
      <c r="F24" s="101">
        <f t="shared" si="0"/>
        <v>8451</v>
      </c>
      <c r="G24" s="100">
        <v>697</v>
      </c>
      <c r="H24" s="100">
        <v>11846</v>
      </c>
      <c r="I24" s="100">
        <v>1916</v>
      </c>
      <c r="J24" s="100">
        <v>223</v>
      </c>
      <c r="K24" s="102">
        <f t="shared" si="1"/>
        <v>13985</v>
      </c>
      <c r="L24" s="103">
        <v>0</v>
      </c>
      <c r="M24" s="100">
        <v>889</v>
      </c>
      <c r="N24" s="100">
        <v>1101</v>
      </c>
      <c r="O24" s="104">
        <f t="shared" si="2"/>
        <v>5562</v>
      </c>
      <c r="P24" s="105">
        <f t="shared" si="3"/>
        <v>40244</v>
      </c>
      <c r="Q24" s="106"/>
    </row>
    <row r="25" spans="1:17" ht="15">
      <c r="A25" s="98" t="s">
        <v>147</v>
      </c>
      <c r="B25" s="99">
        <v>23234</v>
      </c>
      <c r="C25" s="100">
        <v>1259</v>
      </c>
      <c r="D25" s="100">
        <v>848</v>
      </c>
      <c r="E25" s="100">
        <v>13978</v>
      </c>
      <c r="F25" s="101">
        <f t="shared" si="0"/>
        <v>15237</v>
      </c>
      <c r="G25" s="100">
        <v>1029</v>
      </c>
      <c r="H25" s="100">
        <v>1326</v>
      </c>
      <c r="I25" s="100">
        <v>1496</v>
      </c>
      <c r="J25" s="100">
        <v>5083</v>
      </c>
      <c r="K25" s="102">
        <f t="shared" si="1"/>
        <v>7905</v>
      </c>
      <c r="L25" s="103">
        <v>0</v>
      </c>
      <c r="M25" s="100">
        <v>1473</v>
      </c>
      <c r="N25" s="100">
        <v>983</v>
      </c>
      <c r="O25" s="104">
        <f t="shared" si="2"/>
        <v>4333</v>
      </c>
      <c r="P25" s="105">
        <f t="shared" si="3"/>
        <v>50709</v>
      </c>
      <c r="Q25" s="106"/>
    </row>
    <row r="26" spans="1:17" ht="15">
      <c r="A26" s="98" t="s">
        <v>148</v>
      </c>
      <c r="B26" s="99">
        <v>6127</v>
      </c>
      <c r="C26" s="100">
        <v>4519</v>
      </c>
      <c r="D26" s="100">
        <v>0</v>
      </c>
      <c r="E26" s="100">
        <v>8101</v>
      </c>
      <c r="F26" s="101">
        <f t="shared" si="0"/>
        <v>12620</v>
      </c>
      <c r="G26" s="100">
        <v>0</v>
      </c>
      <c r="H26" s="100">
        <v>0</v>
      </c>
      <c r="I26" s="100">
        <v>0</v>
      </c>
      <c r="J26" s="100">
        <v>4500</v>
      </c>
      <c r="K26" s="102">
        <f t="shared" si="1"/>
        <v>4500</v>
      </c>
      <c r="L26" s="103">
        <v>0</v>
      </c>
      <c r="M26" s="100">
        <v>0</v>
      </c>
      <c r="N26" s="100">
        <v>1520</v>
      </c>
      <c r="O26" s="104">
        <f t="shared" si="2"/>
        <v>1520</v>
      </c>
      <c r="P26" s="105">
        <f t="shared" si="3"/>
        <v>24767</v>
      </c>
      <c r="Q26" s="106"/>
    </row>
    <row r="27" spans="1:17" ht="15">
      <c r="A27" s="98" t="s">
        <v>149</v>
      </c>
      <c r="B27" s="99">
        <v>8279</v>
      </c>
      <c r="C27" s="100">
        <v>7867</v>
      </c>
      <c r="D27" s="100">
        <v>2876</v>
      </c>
      <c r="E27" s="100">
        <v>855</v>
      </c>
      <c r="F27" s="101">
        <f t="shared" si="0"/>
        <v>8722</v>
      </c>
      <c r="G27" s="100">
        <v>1292</v>
      </c>
      <c r="H27" s="100">
        <v>5121</v>
      </c>
      <c r="I27" s="100">
        <v>2760</v>
      </c>
      <c r="J27" s="100">
        <v>53</v>
      </c>
      <c r="K27" s="102">
        <f t="shared" si="1"/>
        <v>7934</v>
      </c>
      <c r="L27" s="103">
        <v>0</v>
      </c>
      <c r="M27" s="100">
        <v>64</v>
      </c>
      <c r="N27" s="100">
        <v>332</v>
      </c>
      <c r="O27" s="104">
        <f t="shared" si="2"/>
        <v>4564</v>
      </c>
      <c r="P27" s="105">
        <f t="shared" si="3"/>
        <v>29499</v>
      </c>
      <c r="Q27" s="106"/>
    </row>
    <row r="28" spans="1:17" ht="15">
      <c r="A28" s="98" t="s">
        <v>36</v>
      </c>
      <c r="B28" s="99">
        <v>93224</v>
      </c>
      <c r="C28" s="100">
        <v>113251</v>
      </c>
      <c r="D28" s="100">
        <v>3895</v>
      </c>
      <c r="E28" s="100">
        <v>11673</v>
      </c>
      <c r="F28" s="101">
        <f t="shared" si="0"/>
        <v>124924</v>
      </c>
      <c r="G28" s="100">
        <v>873</v>
      </c>
      <c r="H28" s="100">
        <v>21479</v>
      </c>
      <c r="I28" s="100">
        <v>55586</v>
      </c>
      <c r="J28" s="100">
        <v>1540</v>
      </c>
      <c r="K28" s="102">
        <f t="shared" si="1"/>
        <v>78605</v>
      </c>
      <c r="L28" s="103">
        <v>0</v>
      </c>
      <c r="M28" s="108">
        <v>0</v>
      </c>
      <c r="N28" s="108">
        <v>0</v>
      </c>
      <c r="O28" s="104">
        <f t="shared" si="2"/>
        <v>4768</v>
      </c>
      <c r="P28" s="105">
        <f t="shared" si="3"/>
        <v>301521</v>
      </c>
      <c r="Q28" s="106"/>
    </row>
    <row r="29" spans="1:17" ht="15">
      <c r="A29" s="98" t="s">
        <v>150</v>
      </c>
      <c r="B29" s="99">
        <v>1567</v>
      </c>
      <c r="C29" s="100">
        <v>1113</v>
      </c>
      <c r="D29" s="100">
        <v>4117</v>
      </c>
      <c r="E29" s="100">
        <v>8</v>
      </c>
      <c r="F29" s="101">
        <f t="shared" si="0"/>
        <v>1121</v>
      </c>
      <c r="G29" s="100">
        <v>1630</v>
      </c>
      <c r="H29" s="100">
        <v>2710</v>
      </c>
      <c r="I29" s="100">
        <v>671</v>
      </c>
      <c r="J29" s="100">
        <v>0</v>
      </c>
      <c r="K29" s="102">
        <f t="shared" si="1"/>
        <v>3381</v>
      </c>
      <c r="L29" s="103">
        <v>0</v>
      </c>
      <c r="M29" s="100">
        <v>168</v>
      </c>
      <c r="N29" s="100">
        <v>57</v>
      </c>
      <c r="O29" s="104">
        <f t="shared" si="2"/>
        <v>5972</v>
      </c>
      <c r="P29" s="105">
        <f t="shared" si="3"/>
        <v>12041</v>
      </c>
      <c r="Q29" s="106"/>
    </row>
    <row r="30" spans="1:17" ht="15">
      <c r="A30" s="98" t="s">
        <v>151</v>
      </c>
      <c r="B30" s="99">
        <v>49597</v>
      </c>
      <c r="C30" s="100">
        <v>24699</v>
      </c>
      <c r="D30" s="100">
        <v>61526</v>
      </c>
      <c r="E30" s="100">
        <v>12478</v>
      </c>
      <c r="F30" s="101">
        <f t="shared" si="0"/>
        <v>37177</v>
      </c>
      <c r="G30" s="100">
        <v>36522</v>
      </c>
      <c r="H30" s="100">
        <v>37433</v>
      </c>
      <c r="I30" s="100">
        <v>20120</v>
      </c>
      <c r="J30" s="100">
        <v>19</v>
      </c>
      <c r="K30" s="102">
        <f t="shared" si="1"/>
        <v>57572</v>
      </c>
      <c r="L30" s="103">
        <v>0</v>
      </c>
      <c r="M30" s="100">
        <v>691</v>
      </c>
      <c r="N30" s="100">
        <v>1326</v>
      </c>
      <c r="O30" s="104">
        <f t="shared" si="2"/>
        <v>100065</v>
      </c>
      <c r="P30" s="105">
        <f t="shared" si="3"/>
        <v>244411</v>
      </c>
      <c r="Q30" s="106"/>
    </row>
    <row r="31" spans="1:17" ht="15">
      <c r="A31" s="98" t="s">
        <v>152</v>
      </c>
      <c r="B31" s="99">
        <v>89491</v>
      </c>
      <c r="C31" s="100">
        <v>235499</v>
      </c>
      <c r="D31" s="100">
        <v>144694</v>
      </c>
      <c r="E31" s="100">
        <v>1019</v>
      </c>
      <c r="F31" s="101">
        <f t="shared" si="0"/>
        <v>236518</v>
      </c>
      <c r="G31" s="100">
        <v>13310</v>
      </c>
      <c r="H31" s="100">
        <v>138910</v>
      </c>
      <c r="I31" s="100">
        <v>4122</v>
      </c>
      <c r="J31" s="100">
        <v>160</v>
      </c>
      <c r="K31" s="102">
        <f t="shared" si="1"/>
        <v>143192</v>
      </c>
      <c r="L31" s="103">
        <v>0</v>
      </c>
      <c r="M31" s="100">
        <v>6618</v>
      </c>
      <c r="N31" s="100">
        <v>38</v>
      </c>
      <c r="O31" s="104">
        <f t="shared" si="2"/>
        <v>164660</v>
      </c>
      <c r="P31" s="105">
        <f t="shared" si="3"/>
        <v>633861</v>
      </c>
      <c r="Q31" s="106"/>
    </row>
    <row r="32" spans="1:17" ht="15">
      <c r="A32" s="98" t="s">
        <v>153</v>
      </c>
      <c r="B32" s="99">
        <v>4005</v>
      </c>
      <c r="C32" s="100">
        <v>3964</v>
      </c>
      <c r="D32" s="100">
        <v>2927</v>
      </c>
      <c r="E32" s="100">
        <v>14</v>
      </c>
      <c r="F32" s="101">
        <f t="shared" si="0"/>
        <v>3978</v>
      </c>
      <c r="G32" s="100">
        <v>84</v>
      </c>
      <c r="H32" s="100">
        <v>2611</v>
      </c>
      <c r="I32" s="100">
        <v>20</v>
      </c>
      <c r="J32" s="100">
        <v>0</v>
      </c>
      <c r="K32" s="102">
        <f t="shared" si="1"/>
        <v>2631</v>
      </c>
      <c r="L32" s="103">
        <v>0</v>
      </c>
      <c r="M32" s="100">
        <v>0</v>
      </c>
      <c r="N32" s="100">
        <v>0</v>
      </c>
      <c r="O32" s="104">
        <f t="shared" si="2"/>
        <v>3011</v>
      </c>
      <c r="P32" s="105">
        <f t="shared" si="3"/>
        <v>13625</v>
      </c>
      <c r="Q32" s="106"/>
    </row>
    <row r="33" spans="1:17" ht="15">
      <c r="A33" s="98" t="s">
        <v>154</v>
      </c>
      <c r="B33" s="99">
        <v>144656</v>
      </c>
      <c r="C33" s="100">
        <v>79149</v>
      </c>
      <c r="D33" s="100">
        <v>149986</v>
      </c>
      <c r="E33" s="100">
        <v>691</v>
      </c>
      <c r="F33" s="101">
        <f t="shared" si="0"/>
        <v>79840</v>
      </c>
      <c r="G33" s="100">
        <v>167706</v>
      </c>
      <c r="H33" s="100">
        <v>0</v>
      </c>
      <c r="I33" s="100">
        <v>0</v>
      </c>
      <c r="J33" s="100">
        <v>32</v>
      </c>
      <c r="K33" s="102">
        <f t="shared" si="1"/>
        <v>32</v>
      </c>
      <c r="L33" s="103">
        <v>0</v>
      </c>
      <c r="M33" s="100">
        <v>256</v>
      </c>
      <c r="N33" s="100">
        <v>267</v>
      </c>
      <c r="O33" s="104">
        <f t="shared" si="2"/>
        <v>318215</v>
      </c>
      <c r="P33" s="105">
        <f t="shared" si="3"/>
        <v>542743</v>
      </c>
      <c r="Q33" s="106"/>
    </row>
    <row r="34" spans="1:17" ht="15">
      <c r="A34" s="98" t="s">
        <v>118</v>
      </c>
      <c r="B34" s="99">
        <v>84472</v>
      </c>
      <c r="C34" s="100">
        <v>46029</v>
      </c>
      <c r="D34" s="100">
        <v>2720</v>
      </c>
      <c r="E34" s="100">
        <v>35</v>
      </c>
      <c r="F34" s="101">
        <f t="shared" si="0"/>
        <v>46064</v>
      </c>
      <c r="G34" s="100">
        <v>3168</v>
      </c>
      <c r="H34" s="100">
        <v>11358</v>
      </c>
      <c r="I34" s="100">
        <v>98132</v>
      </c>
      <c r="J34" s="100">
        <v>138</v>
      </c>
      <c r="K34" s="102">
        <f t="shared" si="1"/>
        <v>109628</v>
      </c>
      <c r="L34" s="103"/>
      <c r="M34" s="100">
        <v>41</v>
      </c>
      <c r="N34" s="100">
        <v>12572</v>
      </c>
      <c r="O34" s="104">
        <f t="shared" si="2"/>
        <v>18501</v>
      </c>
      <c r="P34" s="105">
        <f t="shared" si="3"/>
        <v>258665</v>
      </c>
      <c r="Q34" s="106"/>
    </row>
    <row r="35" spans="1:17" ht="15">
      <c r="A35" s="98" t="s">
        <v>155</v>
      </c>
      <c r="B35" s="109">
        <v>10608</v>
      </c>
      <c r="C35" s="100">
        <v>12841</v>
      </c>
      <c r="D35" s="100">
        <v>11245</v>
      </c>
      <c r="E35" s="100">
        <v>13</v>
      </c>
      <c r="F35" s="101">
        <f t="shared" si="0"/>
        <v>12854</v>
      </c>
      <c r="G35" s="100">
        <v>1824</v>
      </c>
      <c r="H35" s="100">
        <v>10601</v>
      </c>
      <c r="I35" s="100">
        <v>123</v>
      </c>
      <c r="J35" s="100">
        <v>0</v>
      </c>
      <c r="K35" s="102">
        <f t="shared" si="1"/>
        <v>10724</v>
      </c>
      <c r="L35" s="103">
        <v>0</v>
      </c>
      <c r="M35" s="100">
        <v>0</v>
      </c>
      <c r="N35" s="100">
        <v>0</v>
      </c>
      <c r="O35" s="104">
        <f t="shared" si="2"/>
        <v>13069</v>
      </c>
      <c r="P35" s="105">
        <f t="shared" si="3"/>
        <v>47255</v>
      </c>
      <c r="Q35" s="106"/>
    </row>
    <row r="36" spans="1:17" ht="15">
      <c r="A36" s="98" t="s">
        <v>156</v>
      </c>
      <c r="B36" s="109">
        <v>570674</v>
      </c>
      <c r="C36" s="100">
        <v>72788</v>
      </c>
      <c r="D36" s="100">
        <v>32614</v>
      </c>
      <c r="E36" s="100">
        <v>220869</v>
      </c>
      <c r="F36" s="101">
        <f t="shared" si="0"/>
        <v>293657</v>
      </c>
      <c r="G36" s="100">
        <v>87532</v>
      </c>
      <c r="H36" s="100">
        <v>7251</v>
      </c>
      <c r="I36" s="100">
        <v>17602</v>
      </c>
      <c r="J36" s="100">
        <v>21894</v>
      </c>
      <c r="K36" s="102">
        <f t="shared" si="1"/>
        <v>46747</v>
      </c>
      <c r="L36" s="103">
        <f>1070202-1070199</f>
        <v>3</v>
      </c>
      <c r="M36" s="100">
        <v>38890</v>
      </c>
      <c r="N36" s="100">
        <v>85</v>
      </c>
      <c r="O36" s="104">
        <f t="shared" si="2"/>
        <v>159121</v>
      </c>
      <c r="P36" s="105">
        <f t="shared" si="3"/>
        <v>1070202</v>
      </c>
      <c r="Q36" s="106"/>
    </row>
    <row r="37" spans="1:17" ht="15">
      <c r="A37" s="98" t="s">
        <v>157</v>
      </c>
      <c r="B37" s="109">
        <v>42732</v>
      </c>
      <c r="C37" s="100">
        <v>10484</v>
      </c>
      <c r="D37" s="100">
        <v>6646</v>
      </c>
      <c r="E37" s="100">
        <v>12756</v>
      </c>
      <c r="F37" s="101">
        <f t="shared" si="0"/>
        <v>23240</v>
      </c>
      <c r="G37" s="100">
        <v>21607</v>
      </c>
      <c r="H37" s="100">
        <v>1553</v>
      </c>
      <c r="I37" s="100">
        <v>6069</v>
      </c>
      <c r="J37" s="100">
        <v>934</v>
      </c>
      <c r="K37" s="102">
        <f t="shared" si="1"/>
        <v>8556</v>
      </c>
      <c r="L37" s="103">
        <v>0</v>
      </c>
      <c r="M37" s="100">
        <v>885</v>
      </c>
      <c r="N37" s="100">
        <v>111</v>
      </c>
      <c r="O37" s="104">
        <f t="shared" si="2"/>
        <v>29249</v>
      </c>
      <c r="P37" s="105">
        <f t="shared" si="3"/>
        <v>103777</v>
      </c>
      <c r="Q37" s="106"/>
    </row>
    <row r="38" spans="1:17" ht="15">
      <c r="A38" s="98" t="s">
        <v>158</v>
      </c>
      <c r="B38" s="109">
        <v>303881</v>
      </c>
      <c r="C38" s="100">
        <v>13029</v>
      </c>
      <c r="D38" s="100">
        <v>15045</v>
      </c>
      <c r="E38" s="100">
        <v>28499</v>
      </c>
      <c r="F38" s="101">
        <f t="shared" si="0"/>
        <v>41528</v>
      </c>
      <c r="G38" s="100">
        <v>161166</v>
      </c>
      <c r="H38" s="100">
        <v>4222</v>
      </c>
      <c r="I38" s="100">
        <v>40642</v>
      </c>
      <c r="J38" s="100">
        <v>0</v>
      </c>
      <c r="K38" s="102">
        <f t="shared" si="1"/>
        <v>44864</v>
      </c>
      <c r="L38" s="103">
        <v>0</v>
      </c>
      <c r="M38" s="100">
        <v>8</v>
      </c>
      <c r="N38" s="100">
        <v>117</v>
      </c>
      <c r="O38" s="104">
        <f t="shared" si="2"/>
        <v>176336</v>
      </c>
      <c r="P38" s="105">
        <f t="shared" si="3"/>
        <v>566609</v>
      </c>
      <c r="Q38" s="106"/>
    </row>
    <row r="39" spans="1:17" s="29" customFormat="1" ht="15">
      <c r="A39" s="110" t="s">
        <v>159</v>
      </c>
      <c r="B39" s="111">
        <f>SUM(B3:B38)</f>
        <v>2670396</v>
      </c>
      <c r="C39" s="112">
        <f>SUM(C3:C38)</f>
        <v>1999745</v>
      </c>
      <c r="D39" s="112">
        <f>SUM(D3:D38)</f>
        <v>825084</v>
      </c>
      <c r="E39" s="112">
        <f>SUM(E3:E38)</f>
        <v>560024</v>
      </c>
      <c r="F39" s="101">
        <f t="shared" si="0"/>
        <v>2559769</v>
      </c>
      <c r="G39" s="112">
        <f>SUM(G3:G38)</f>
        <v>799687</v>
      </c>
      <c r="H39" s="112">
        <f>SUM(H3:H38)</f>
        <v>555987</v>
      </c>
      <c r="I39" s="112">
        <f>SUM(I3:I38)</f>
        <v>552081</v>
      </c>
      <c r="J39" s="112">
        <f>SUM(J3:J38)</f>
        <v>238820</v>
      </c>
      <c r="K39" s="113">
        <f>H39+I39+J39</f>
        <v>1346888</v>
      </c>
      <c r="L39" s="114">
        <f>SUM(L3:L38)</f>
        <v>157</v>
      </c>
      <c r="M39" s="112">
        <f>SUM(M3:M38)</f>
        <v>254864</v>
      </c>
      <c r="N39" s="112">
        <f>SUM(N3:N38)</f>
        <v>105076</v>
      </c>
      <c r="O39" s="104">
        <f>N39+M39+G39+D39</f>
        <v>1984711</v>
      </c>
      <c r="P39" s="105">
        <f>O39+L39+K39+F39+B39</f>
        <v>8561921</v>
      </c>
      <c r="Q39" s="115"/>
    </row>
    <row r="40" spans="1:17" ht="15.75" thickBot="1">
      <c r="A40" s="55"/>
      <c r="B40" s="116"/>
      <c r="C40" s="52"/>
      <c r="D40" s="52"/>
      <c r="E40" s="52"/>
      <c r="F40" s="117"/>
      <c r="G40" s="52"/>
      <c r="H40" s="52"/>
      <c r="I40" s="52"/>
      <c r="J40" s="52"/>
      <c r="K40" s="118">
        <f>SUM(K3:K38)</f>
        <v>1346888</v>
      </c>
      <c r="L40" s="119"/>
      <c r="M40" s="52"/>
      <c r="N40" s="52"/>
      <c r="O40" s="120">
        <f>SUM(O3:O38)</f>
        <v>1984711</v>
      </c>
      <c r="P40" s="121">
        <f>SUM(P3:P38)</f>
        <v>8561921</v>
      </c>
      <c r="Q40" s="5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  <colBreaks count="1" manualBreakCount="1">
    <brk id="16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view="pageBreakPreview" zoomScale="60" zoomScalePageLayoutView="0" workbookViewId="0" topLeftCell="A10">
      <selection activeCell="V16" sqref="V16"/>
    </sheetView>
  </sheetViews>
  <sheetFormatPr defaultColWidth="9.140625" defaultRowHeight="15"/>
  <cols>
    <col min="1" max="1" width="12.57421875" style="0" customWidth="1"/>
    <col min="2" max="2" width="12.140625" style="70" customWidth="1"/>
    <col min="3" max="3" width="13.8515625" style="0" customWidth="1"/>
    <col min="4" max="4" width="20.140625" style="0" customWidth="1"/>
    <col min="5" max="5" width="12.421875" style="0" customWidth="1"/>
    <col min="6" max="6" width="11.8515625" style="71" customWidth="1"/>
    <col min="7" max="7" width="10.8515625" style="0" customWidth="1"/>
    <col min="8" max="8" width="11.7109375" style="0" customWidth="1"/>
    <col min="9" max="9" width="10.57421875" style="0" customWidth="1"/>
    <col min="10" max="10" width="11.00390625" style="0" customWidth="1"/>
    <col min="11" max="11" width="13.421875" style="72" customWidth="1"/>
    <col min="12" max="12" width="9.28125" style="74" bestFit="1" customWidth="1"/>
    <col min="13" max="13" width="11.28125" style="0" customWidth="1"/>
    <col min="14" max="14" width="10.28125" style="0" customWidth="1"/>
    <col min="15" max="15" width="11.7109375" style="73" customWidth="1"/>
    <col min="16" max="16" width="13.140625" style="75" customWidth="1"/>
  </cols>
  <sheetData>
    <row r="1" spans="1:17" ht="93" customHeight="1">
      <c r="A1" s="89"/>
      <c r="B1" s="90" t="s">
        <v>125</v>
      </c>
      <c r="C1" s="91" t="s">
        <v>164</v>
      </c>
      <c r="D1" s="91" t="s">
        <v>165</v>
      </c>
      <c r="E1" s="91" t="s">
        <v>166</v>
      </c>
      <c r="F1" s="92" t="s">
        <v>160</v>
      </c>
      <c r="G1" s="91" t="s">
        <v>167</v>
      </c>
      <c r="H1" s="91" t="s">
        <v>168</v>
      </c>
      <c r="I1" s="91" t="s">
        <v>169</v>
      </c>
      <c r="J1" s="91" t="s">
        <v>123</v>
      </c>
      <c r="K1" s="93" t="s">
        <v>161</v>
      </c>
      <c r="L1" s="94" t="s">
        <v>124</v>
      </c>
      <c r="M1" s="91" t="s">
        <v>170</v>
      </c>
      <c r="N1" s="91" t="s">
        <v>171</v>
      </c>
      <c r="O1" s="95" t="s">
        <v>162</v>
      </c>
      <c r="P1" s="96" t="s">
        <v>163</v>
      </c>
      <c r="Q1" s="97"/>
    </row>
    <row r="2" spans="1:17" ht="15">
      <c r="A2" s="170" t="s">
        <v>122</v>
      </c>
      <c r="B2" s="171">
        <v>1</v>
      </c>
      <c r="C2" s="170">
        <v>2</v>
      </c>
      <c r="D2" s="170">
        <v>3</v>
      </c>
      <c r="E2" s="170">
        <v>4</v>
      </c>
      <c r="F2" s="172"/>
      <c r="G2" s="170">
        <v>5</v>
      </c>
      <c r="H2" s="170">
        <v>6</v>
      </c>
      <c r="I2" s="170">
        <v>7</v>
      </c>
      <c r="J2" s="170">
        <v>8</v>
      </c>
      <c r="K2" s="173"/>
      <c r="L2" s="174">
        <v>9</v>
      </c>
      <c r="M2" s="170">
        <v>10</v>
      </c>
      <c r="N2" s="170">
        <v>11</v>
      </c>
      <c r="O2" s="175"/>
      <c r="P2" s="176">
        <v>12</v>
      </c>
      <c r="Q2" s="106"/>
    </row>
    <row r="3" spans="1:17" ht="15">
      <c r="A3" s="107" t="s">
        <v>126</v>
      </c>
      <c r="B3" s="99">
        <v>935</v>
      </c>
      <c r="C3" s="100">
        <v>1038</v>
      </c>
      <c r="D3" s="100">
        <v>1835</v>
      </c>
      <c r="E3" s="100">
        <v>0</v>
      </c>
      <c r="F3" s="101">
        <f>C3+E3</f>
        <v>1038</v>
      </c>
      <c r="G3" s="100">
        <v>546</v>
      </c>
      <c r="H3" s="100">
        <v>992</v>
      </c>
      <c r="I3" s="100">
        <v>0</v>
      </c>
      <c r="J3" s="100">
        <v>0</v>
      </c>
      <c r="K3" s="102">
        <f>H3+I3+J3</f>
        <v>992</v>
      </c>
      <c r="L3" s="103">
        <v>0</v>
      </c>
      <c r="M3" s="100">
        <v>171</v>
      </c>
      <c r="N3" s="100">
        <v>0</v>
      </c>
      <c r="O3" s="104">
        <f>N3+M3+G3+D3</f>
        <v>2552</v>
      </c>
      <c r="P3" s="105">
        <f>O3+L3+K3+F3+B3</f>
        <v>5517</v>
      </c>
      <c r="Q3" s="106"/>
    </row>
    <row r="4" spans="1:17" ht="15">
      <c r="A4" s="98" t="s">
        <v>127</v>
      </c>
      <c r="B4" s="99">
        <v>99912</v>
      </c>
      <c r="C4" s="100">
        <v>54749</v>
      </c>
      <c r="D4" s="100">
        <v>3018</v>
      </c>
      <c r="E4" s="100">
        <v>3</v>
      </c>
      <c r="F4" s="101">
        <f aca="true" t="shared" si="0" ref="F4:F39">C4+E4</f>
        <v>54752</v>
      </c>
      <c r="G4" s="100">
        <v>2084</v>
      </c>
      <c r="H4" s="100">
        <v>14397</v>
      </c>
      <c r="I4" s="100">
        <v>102737</v>
      </c>
      <c r="J4" s="100">
        <v>86</v>
      </c>
      <c r="K4" s="102">
        <f aca="true" t="shared" si="1" ref="K4:K39">H4+I4+J4</f>
        <v>117220</v>
      </c>
      <c r="L4" s="103">
        <v>0</v>
      </c>
      <c r="M4" s="100">
        <v>22</v>
      </c>
      <c r="N4" s="100">
        <v>10363</v>
      </c>
      <c r="O4" s="104">
        <f aca="true" t="shared" si="2" ref="O4:O39">N4+M4+G4+D4</f>
        <v>15487</v>
      </c>
      <c r="P4" s="105">
        <f aca="true" t="shared" si="3" ref="P4:P39">O4+L4+K4+F4+B4</f>
        <v>287371</v>
      </c>
      <c r="Q4" s="106"/>
    </row>
    <row r="5" spans="1:17" ht="15">
      <c r="A5" s="98" t="s">
        <v>128</v>
      </c>
      <c r="B5" s="99">
        <v>5471</v>
      </c>
      <c r="C5" s="100">
        <v>9283</v>
      </c>
      <c r="D5" s="100">
        <v>1393</v>
      </c>
      <c r="E5" s="100">
        <v>407</v>
      </c>
      <c r="F5" s="101">
        <f t="shared" si="0"/>
        <v>9690</v>
      </c>
      <c r="G5" s="100">
        <v>1132</v>
      </c>
      <c r="H5" s="100">
        <v>3430</v>
      </c>
      <c r="I5" s="100">
        <v>468</v>
      </c>
      <c r="J5" s="100">
        <v>0</v>
      </c>
      <c r="K5" s="102">
        <f t="shared" si="1"/>
        <v>3898</v>
      </c>
      <c r="L5" s="103">
        <v>0</v>
      </c>
      <c r="M5" s="100">
        <v>748</v>
      </c>
      <c r="N5" s="100">
        <v>19</v>
      </c>
      <c r="O5" s="104">
        <f t="shared" si="2"/>
        <v>3292</v>
      </c>
      <c r="P5" s="105">
        <f t="shared" si="3"/>
        <v>22351</v>
      </c>
      <c r="Q5" s="106"/>
    </row>
    <row r="6" spans="1:17" ht="15">
      <c r="A6" s="98" t="s">
        <v>120</v>
      </c>
      <c r="B6" s="99">
        <v>133900</v>
      </c>
      <c r="C6" s="100">
        <v>19917</v>
      </c>
      <c r="D6" s="100">
        <v>5614</v>
      </c>
      <c r="E6" s="100">
        <v>77458</v>
      </c>
      <c r="F6" s="101">
        <f t="shared" si="0"/>
        <v>97375</v>
      </c>
      <c r="G6" s="100">
        <v>18370</v>
      </c>
      <c r="H6" s="100">
        <v>26239</v>
      </c>
      <c r="I6" s="100">
        <v>20503</v>
      </c>
      <c r="J6" s="100">
        <v>35593</v>
      </c>
      <c r="K6" s="102">
        <f t="shared" si="1"/>
        <v>82335</v>
      </c>
      <c r="L6" s="103">
        <v>0</v>
      </c>
      <c r="M6" s="100">
        <v>3443</v>
      </c>
      <c r="N6" s="100">
        <v>12798</v>
      </c>
      <c r="O6" s="104">
        <f t="shared" si="2"/>
        <v>40225</v>
      </c>
      <c r="P6" s="105">
        <f t="shared" si="3"/>
        <v>353835</v>
      </c>
      <c r="Q6" s="106"/>
    </row>
    <row r="7" spans="1:17" ht="15">
      <c r="A7" s="98" t="s">
        <v>129</v>
      </c>
      <c r="B7" s="99">
        <v>146405</v>
      </c>
      <c r="C7" s="100">
        <v>272496</v>
      </c>
      <c r="D7" s="100">
        <v>15470</v>
      </c>
      <c r="E7" s="100">
        <v>2334</v>
      </c>
      <c r="F7" s="101">
        <f t="shared" si="0"/>
        <v>274830</v>
      </c>
      <c r="G7" s="100">
        <v>1513</v>
      </c>
      <c r="H7" s="100">
        <v>27726</v>
      </c>
      <c r="I7" s="100">
        <v>1933</v>
      </c>
      <c r="J7" s="100">
        <v>10436</v>
      </c>
      <c r="K7" s="102">
        <f t="shared" si="1"/>
        <v>40095</v>
      </c>
      <c r="L7" s="103">
        <v>0</v>
      </c>
      <c r="M7" s="100">
        <v>35712</v>
      </c>
      <c r="N7" s="100">
        <v>7778</v>
      </c>
      <c r="O7" s="104">
        <f t="shared" si="2"/>
        <v>60473</v>
      </c>
      <c r="P7" s="105">
        <f t="shared" si="3"/>
        <v>521803</v>
      </c>
      <c r="Q7" s="106"/>
    </row>
    <row r="8" spans="1:17" ht="15">
      <c r="A8" s="98" t="s">
        <v>130</v>
      </c>
      <c r="B8" s="99">
        <v>182</v>
      </c>
      <c r="C8" s="100">
        <v>590</v>
      </c>
      <c r="D8" s="100">
        <v>5479</v>
      </c>
      <c r="E8" s="100">
        <v>0</v>
      </c>
      <c r="F8" s="101">
        <f t="shared" si="0"/>
        <v>590</v>
      </c>
      <c r="G8" s="100">
        <v>234</v>
      </c>
      <c r="H8" s="100">
        <v>2824</v>
      </c>
      <c r="I8" s="100">
        <v>0</v>
      </c>
      <c r="J8" s="100">
        <v>0</v>
      </c>
      <c r="K8" s="102">
        <f t="shared" si="1"/>
        <v>2824</v>
      </c>
      <c r="L8" s="103">
        <v>0</v>
      </c>
      <c r="M8" s="100">
        <v>0</v>
      </c>
      <c r="N8" s="100">
        <v>0</v>
      </c>
      <c r="O8" s="104">
        <f t="shared" si="2"/>
        <v>5713</v>
      </c>
      <c r="P8" s="105">
        <f t="shared" si="3"/>
        <v>9309</v>
      </c>
      <c r="Q8" s="106"/>
    </row>
    <row r="9" spans="1:17" ht="15">
      <c r="A9" s="98" t="s">
        <v>131</v>
      </c>
      <c r="B9" s="99">
        <v>100790</v>
      </c>
      <c r="C9" s="100">
        <v>23211</v>
      </c>
      <c r="D9" s="100">
        <v>21572</v>
      </c>
      <c r="E9" s="100">
        <v>48688</v>
      </c>
      <c r="F9" s="101">
        <f t="shared" si="0"/>
        <v>71899</v>
      </c>
      <c r="G9" s="100">
        <v>3526</v>
      </c>
      <c r="H9" s="100">
        <v>7258</v>
      </c>
      <c r="I9" s="100">
        <v>9682</v>
      </c>
      <c r="J9" s="100">
        <v>3049</v>
      </c>
      <c r="K9" s="102">
        <f t="shared" si="1"/>
        <v>19989</v>
      </c>
      <c r="L9" s="103">
        <v>0</v>
      </c>
      <c r="M9" s="100">
        <v>26069</v>
      </c>
      <c r="N9" s="100">
        <v>97</v>
      </c>
      <c r="O9" s="104">
        <f t="shared" si="2"/>
        <v>51264</v>
      </c>
      <c r="P9" s="105">
        <f t="shared" si="3"/>
        <v>243942</v>
      </c>
      <c r="Q9" s="106"/>
    </row>
    <row r="10" spans="1:17" ht="30">
      <c r="A10" s="107" t="s">
        <v>138</v>
      </c>
      <c r="B10" s="99">
        <v>456</v>
      </c>
      <c r="C10" s="100">
        <v>1355</v>
      </c>
      <c r="D10" s="100">
        <v>427</v>
      </c>
      <c r="E10" s="100">
        <v>3</v>
      </c>
      <c r="F10" s="101">
        <f t="shared" si="0"/>
        <v>1358</v>
      </c>
      <c r="G10" s="100">
        <v>23</v>
      </c>
      <c r="H10" s="100">
        <v>147</v>
      </c>
      <c r="I10" s="100">
        <v>0</v>
      </c>
      <c r="J10" s="100">
        <v>109</v>
      </c>
      <c r="K10" s="102">
        <f t="shared" si="1"/>
        <v>256</v>
      </c>
      <c r="L10" s="103">
        <v>0</v>
      </c>
      <c r="M10" s="100">
        <v>295</v>
      </c>
      <c r="N10" s="100">
        <v>24</v>
      </c>
      <c r="O10" s="104">
        <f t="shared" si="2"/>
        <v>769</v>
      </c>
      <c r="P10" s="105">
        <f t="shared" si="3"/>
        <v>2839</v>
      </c>
      <c r="Q10" s="106"/>
    </row>
    <row r="11" spans="1:17" ht="15">
      <c r="A11" s="98" t="s">
        <v>132</v>
      </c>
      <c r="B11" s="99">
        <v>332</v>
      </c>
      <c r="C11" s="100">
        <v>80</v>
      </c>
      <c r="D11" s="100">
        <v>270</v>
      </c>
      <c r="E11" s="100">
        <v>293</v>
      </c>
      <c r="F11" s="101">
        <f t="shared" si="0"/>
        <v>373</v>
      </c>
      <c r="G11" s="100">
        <v>90</v>
      </c>
      <c r="H11" s="100">
        <v>98</v>
      </c>
      <c r="I11" s="100">
        <v>0</v>
      </c>
      <c r="J11" s="100">
        <v>119</v>
      </c>
      <c r="K11" s="102">
        <f t="shared" si="1"/>
        <v>217</v>
      </c>
      <c r="L11" s="103">
        <v>0</v>
      </c>
      <c r="M11" s="100">
        <v>191</v>
      </c>
      <c r="N11" s="100">
        <v>8</v>
      </c>
      <c r="O11" s="104">
        <f t="shared" si="2"/>
        <v>559</v>
      </c>
      <c r="P11" s="105">
        <f t="shared" si="3"/>
        <v>1481</v>
      </c>
      <c r="Q11" s="106"/>
    </row>
    <row r="12" spans="1:17" ht="15">
      <c r="A12" s="98" t="s">
        <v>133</v>
      </c>
      <c r="B12" s="99">
        <v>27492</v>
      </c>
      <c r="C12" s="100">
        <v>11097</v>
      </c>
      <c r="D12" s="100">
        <v>67256</v>
      </c>
      <c r="E12" s="100">
        <v>419</v>
      </c>
      <c r="F12" s="101">
        <f t="shared" si="0"/>
        <v>11516</v>
      </c>
      <c r="G12" s="100">
        <v>23284</v>
      </c>
      <c r="H12" s="100">
        <v>5948</v>
      </c>
      <c r="I12" s="100">
        <v>3353</v>
      </c>
      <c r="J12" s="100">
        <v>0</v>
      </c>
      <c r="K12" s="102">
        <f t="shared" si="1"/>
        <v>9301</v>
      </c>
      <c r="L12" s="103">
        <v>0</v>
      </c>
      <c r="M12" s="100">
        <v>92</v>
      </c>
      <c r="N12" s="100">
        <v>2</v>
      </c>
      <c r="O12" s="104">
        <f t="shared" si="2"/>
        <v>90634</v>
      </c>
      <c r="P12" s="105">
        <f t="shared" si="3"/>
        <v>138943</v>
      </c>
      <c r="Q12" s="106"/>
    </row>
    <row r="13" spans="1:17" ht="15">
      <c r="A13" s="98" t="s">
        <v>134</v>
      </c>
      <c r="B13" s="99">
        <v>3016</v>
      </c>
      <c r="C13" s="100">
        <v>691</v>
      </c>
      <c r="D13" s="100">
        <v>560</v>
      </c>
      <c r="E13" s="100">
        <v>67</v>
      </c>
      <c r="F13" s="101">
        <f t="shared" si="0"/>
        <v>758</v>
      </c>
      <c r="G13" s="100">
        <v>152</v>
      </c>
      <c r="H13" s="100">
        <v>3751</v>
      </c>
      <c r="I13" s="100">
        <v>3145</v>
      </c>
      <c r="J13" s="100">
        <v>0</v>
      </c>
      <c r="K13" s="102">
        <f t="shared" si="1"/>
        <v>6896</v>
      </c>
      <c r="L13" s="103">
        <v>0</v>
      </c>
      <c r="M13" s="100">
        <v>0</v>
      </c>
      <c r="N13" s="100">
        <v>1793</v>
      </c>
      <c r="O13" s="104">
        <f t="shared" si="2"/>
        <v>2505</v>
      </c>
      <c r="P13" s="105">
        <f t="shared" si="3"/>
        <v>13175</v>
      </c>
      <c r="Q13" s="106"/>
    </row>
    <row r="14" spans="1:17" ht="15">
      <c r="A14" s="98" t="s">
        <v>135</v>
      </c>
      <c r="B14" s="99">
        <v>35010</v>
      </c>
      <c r="C14" s="100">
        <v>237431</v>
      </c>
      <c r="D14" s="100">
        <v>34474</v>
      </c>
      <c r="E14" s="100">
        <v>4492</v>
      </c>
      <c r="F14" s="101">
        <f t="shared" si="0"/>
        <v>241923</v>
      </c>
      <c r="G14" s="100">
        <v>3809</v>
      </c>
      <c r="H14" s="100">
        <v>8823</v>
      </c>
      <c r="I14" s="100">
        <v>992</v>
      </c>
      <c r="J14" s="100">
        <v>13631</v>
      </c>
      <c r="K14" s="102">
        <f t="shared" si="1"/>
        <v>23446</v>
      </c>
      <c r="L14" s="103">
        <v>0</v>
      </c>
      <c r="M14" s="100">
        <v>45602</v>
      </c>
      <c r="N14" s="100">
        <v>4200</v>
      </c>
      <c r="O14" s="104">
        <f t="shared" si="2"/>
        <v>88085</v>
      </c>
      <c r="P14" s="105">
        <f t="shared" si="3"/>
        <v>388464</v>
      </c>
      <c r="Q14" s="106"/>
    </row>
    <row r="15" spans="1:17" ht="15">
      <c r="A15" s="98" t="s">
        <v>136</v>
      </c>
      <c r="B15" s="99">
        <v>40322</v>
      </c>
      <c r="C15" s="100">
        <v>22024</v>
      </c>
      <c r="D15" s="100">
        <v>58498</v>
      </c>
      <c r="E15" s="100">
        <v>8423</v>
      </c>
      <c r="F15" s="101">
        <f t="shared" si="0"/>
        <v>30447</v>
      </c>
      <c r="G15" s="100">
        <v>37801</v>
      </c>
      <c r="H15" s="100">
        <v>24832</v>
      </c>
      <c r="I15" s="100">
        <v>13070</v>
      </c>
      <c r="J15" s="100">
        <v>0</v>
      </c>
      <c r="K15" s="102">
        <f t="shared" si="1"/>
        <v>37902</v>
      </c>
      <c r="L15" s="103">
        <v>0</v>
      </c>
      <c r="M15" s="100">
        <v>470</v>
      </c>
      <c r="N15" s="100">
        <v>18</v>
      </c>
      <c r="O15" s="104">
        <f t="shared" si="2"/>
        <v>96787</v>
      </c>
      <c r="P15" s="105">
        <f t="shared" si="3"/>
        <v>205458</v>
      </c>
      <c r="Q15" s="106"/>
    </row>
    <row r="16" spans="1:17" ht="30">
      <c r="A16" s="107" t="s">
        <v>137</v>
      </c>
      <c r="B16" s="99">
        <v>27880</v>
      </c>
      <c r="C16" s="100">
        <v>6906</v>
      </c>
      <c r="D16" s="100">
        <v>10928</v>
      </c>
      <c r="E16" s="100">
        <v>7568</v>
      </c>
      <c r="F16" s="101">
        <f t="shared" si="0"/>
        <v>14474</v>
      </c>
      <c r="G16" s="100">
        <v>27179</v>
      </c>
      <c r="H16" s="100">
        <v>8294</v>
      </c>
      <c r="I16" s="100">
        <v>6110</v>
      </c>
      <c r="J16" s="100">
        <v>14</v>
      </c>
      <c r="K16" s="102">
        <f t="shared" si="1"/>
        <v>14418</v>
      </c>
      <c r="L16" s="103">
        <v>0</v>
      </c>
      <c r="M16" s="100">
        <v>53</v>
      </c>
      <c r="N16" s="100">
        <v>93</v>
      </c>
      <c r="O16" s="104">
        <f t="shared" si="2"/>
        <v>38253</v>
      </c>
      <c r="P16" s="105">
        <f t="shared" si="3"/>
        <v>95025</v>
      </c>
      <c r="Q16" s="106"/>
    </row>
    <row r="17" spans="1:17" ht="30">
      <c r="A17" s="107" t="s">
        <v>139</v>
      </c>
      <c r="B17" s="99">
        <v>35378</v>
      </c>
      <c r="C17" s="100">
        <v>66915</v>
      </c>
      <c r="D17" s="100">
        <v>11006</v>
      </c>
      <c r="E17" s="100">
        <v>821</v>
      </c>
      <c r="F17" s="101">
        <f t="shared" si="0"/>
        <v>67736</v>
      </c>
      <c r="G17" s="100">
        <v>1878</v>
      </c>
      <c r="H17" s="100">
        <v>36581</v>
      </c>
      <c r="I17" s="100">
        <v>5268</v>
      </c>
      <c r="J17" s="100">
        <v>384</v>
      </c>
      <c r="K17" s="102">
        <f t="shared" si="1"/>
        <v>42233</v>
      </c>
      <c r="L17" s="103">
        <v>0</v>
      </c>
      <c r="M17" s="100">
        <v>10077</v>
      </c>
      <c r="N17" s="100">
        <v>48</v>
      </c>
      <c r="O17" s="104">
        <f t="shared" si="2"/>
        <v>23009</v>
      </c>
      <c r="P17" s="105">
        <f t="shared" si="3"/>
        <v>168356</v>
      </c>
      <c r="Q17" s="106"/>
    </row>
    <row r="18" spans="1:17" ht="15">
      <c r="A18" s="98" t="s">
        <v>140</v>
      </c>
      <c r="B18" s="99">
        <v>57498</v>
      </c>
      <c r="C18" s="100">
        <v>85359</v>
      </c>
      <c r="D18" s="100">
        <v>10566</v>
      </c>
      <c r="E18" s="100">
        <v>491</v>
      </c>
      <c r="F18" s="101">
        <f t="shared" si="0"/>
        <v>85850</v>
      </c>
      <c r="G18" s="100">
        <v>2878</v>
      </c>
      <c r="H18" s="100">
        <v>19836</v>
      </c>
      <c r="I18" s="100">
        <v>5238</v>
      </c>
      <c r="J18" s="100">
        <v>3021</v>
      </c>
      <c r="K18" s="102">
        <f t="shared" si="1"/>
        <v>28095</v>
      </c>
      <c r="L18" s="103">
        <v>0</v>
      </c>
      <c r="M18" s="100">
        <v>1792</v>
      </c>
      <c r="N18" s="100">
        <v>2895</v>
      </c>
      <c r="O18" s="104">
        <f t="shared" si="2"/>
        <v>18131</v>
      </c>
      <c r="P18" s="105">
        <f t="shared" si="3"/>
        <v>189574</v>
      </c>
      <c r="Q18" s="106"/>
    </row>
    <row r="19" spans="1:17" ht="15">
      <c r="A19" s="98" t="s">
        <v>141</v>
      </c>
      <c r="B19" s="99">
        <v>63811</v>
      </c>
      <c r="C19" s="100">
        <v>183344</v>
      </c>
      <c r="D19" s="100">
        <v>12245</v>
      </c>
      <c r="E19" s="100">
        <v>1698</v>
      </c>
      <c r="F19" s="101">
        <f t="shared" si="0"/>
        <v>185042</v>
      </c>
      <c r="G19" s="100">
        <v>1047</v>
      </c>
      <c r="H19" s="100">
        <v>44082</v>
      </c>
      <c r="I19" s="100">
        <v>6435</v>
      </c>
      <c r="J19" s="100">
        <v>77381</v>
      </c>
      <c r="K19" s="102">
        <f t="shared" si="1"/>
        <v>127898</v>
      </c>
      <c r="L19" s="103">
        <v>0</v>
      </c>
      <c r="M19" s="100">
        <v>15335</v>
      </c>
      <c r="N19" s="100">
        <v>20086</v>
      </c>
      <c r="O19" s="104">
        <f t="shared" si="2"/>
        <v>48713</v>
      </c>
      <c r="P19" s="105">
        <f t="shared" si="3"/>
        <v>425464</v>
      </c>
      <c r="Q19" s="106"/>
    </row>
    <row r="20" spans="1:17" ht="15">
      <c r="A20" s="98" t="s">
        <v>142</v>
      </c>
      <c r="B20" s="99">
        <v>48063</v>
      </c>
      <c r="C20" s="100">
        <v>46796</v>
      </c>
      <c r="D20" s="100">
        <v>59097</v>
      </c>
      <c r="E20" s="100">
        <v>6385</v>
      </c>
      <c r="F20" s="101">
        <f t="shared" si="0"/>
        <v>53181</v>
      </c>
      <c r="G20" s="100">
        <v>50321</v>
      </c>
      <c r="H20" s="100">
        <v>25213</v>
      </c>
      <c r="I20" s="100">
        <v>8010</v>
      </c>
      <c r="J20" s="100">
        <v>2238</v>
      </c>
      <c r="K20" s="102">
        <f t="shared" si="1"/>
        <v>35461</v>
      </c>
      <c r="L20" s="103">
        <v>0</v>
      </c>
      <c r="M20" s="100">
        <v>18871</v>
      </c>
      <c r="N20" s="100">
        <v>650</v>
      </c>
      <c r="O20" s="104">
        <f t="shared" si="2"/>
        <v>128939</v>
      </c>
      <c r="P20" s="105">
        <f t="shared" si="3"/>
        <v>265644</v>
      </c>
      <c r="Q20" s="106"/>
    </row>
    <row r="21" spans="1:17" ht="15">
      <c r="A21" s="98" t="s">
        <v>143</v>
      </c>
      <c r="B21" s="99">
        <v>204</v>
      </c>
      <c r="C21" s="100">
        <v>250</v>
      </c>
      <c r="D21" s="100">
        <v>171</v>
      </c>
      <c r="E21" s="100">
        <v>26</v>
      </c>
      <c r="F21" s="101">
        <f t="shared" si="0"/>
        <v>276</v>
      </c>
      <c r="G21" s="100">
        <v>214</v>
      </c>
      <c r="H21" s="100">
        <v>23</v>
      </c>
      <c r="I21" s="100">
        <v>0</v>
      </c>
      <c r="J21" s="100">
        <v>0</v>
      </c>
      <c r="K21" s="102">
        <f t="shared" si="1"/>
        <v>23</v>
      </c>
      <c r="L21" s="103">
        <v>0</v>
      </c>
      <c r="M21" s="100">
        <v>170</v>
      </c>
      <c r="N21" s="100">
        <v>0</v>
      </c>
      <c r="O21" s="104">
        <f t="shared" si="2"/>
        <v>555</v>
      </c>
      <c r="P21" s="105">
        <f t="shared" si="3"/>
        <v>1058</v>
      </c>
      <c r="Q21" s="106"/>
    </row>
    <row r="22" spans="1:17" ht="30">
      <c r="A22" s="107" t="s">
        <v>144</v>
      </c>
      <c r="B22" s="99">
        <v>223200</v>
      </c>
      <c r="C22" s="100">
        <v>124291</v>
      </c>
      <c r="D22" s="100">
        <v>62503</v>
      </c>
      <c r="E22" s="100">
        <v>82326</v>
      </c>
      <c r="F22" s="101">
        <f t="shared" si="0"/>
        <v>206617</v>
      </c>
      <c r="G22" s="100">
        <v>3213</v>
      </c>
      <c r="H22" s="100">
        <v>32701</v>
      </c>
      <c r="I22" s="100">
        <v>375</v>
      </c>
      <c r="J22" s="100">
        <v>18079</v>
      </c>
      <c r="K22" s="102">
        <f t="shared" si="1"/>
        <v>51155</v>
      </c>
      <c r="L22" s="103">
        <v>0</v>
      </c>
      <c r="M22" s="100">
        <v>42985</v>
      </c>
      <c r="N22" s="100">
        <v>63</v>
      </c>
      <c r="O22" s="104">
        <f t="shared" si="2"/>
        <v>108764</v>
      </c>
      <c r="P22" s="105">
        <f t="shared" si="3"/>
        <v>589736</v>
      </c>
      <c r="Q22" s="106"/>
    </row>
    <row r="23" spans="1:17" ht="15">
      <c r="A23" s="98" t="s">
        <v>145</v>
      </c>
      <c r="B23" s="99">
        <v>157865</v>
      </c>
      <c r="C23" s="100">
        <v>219522</v>
      </c>
      <c r="D23" s="100">
        <v>29157</v>
      </c>
      <c r="E23" s="100">
        <v>398</v>
      </c>
      <c r="F23" s="101">
        <f t="shared" si="0"/>
        <v>219920</v>
      </c>
      <c r="G23" s="100">
        <v>121028</v>
      </c>
      <c r="H23" s="100">
        <v>36348</v>
      </c>
      <c r="I23" s="100">
        <v>102020</v>
      </c>
      <c r="J23" s="100">
        <v>33678</v>
      </c>
      <c r="K23" s="102">
        <f t="shared" si="1"/>
        <v>172046</v>
      </c>
      <c r="L23" s="103">
        <v>0</v>
      </c>
      <c r="M23" s="100">
        <v>11114</v>
      </c>
      <c r="N23" s="100">
        <v>24208</v>
      </c>
      <c r="O23" s="104">
        <f t="shared" si="2"/>
        <v>185507</v>
      </c>
      <c r="P23" s="105">
        <f t="shared" si="3"/>
        <v>735338</v>
      </c>
      <c r="Q23" s="106"/>
    </row>
    <row r="24" spans="1:17" ht="15">
      <c r="A24" s="98" t="s">
        <v>146</v>
      </c>
      <c r="B24" s="99">
        <v>11874</v>
      </c>
      <c r="C24" s="100">
        <v>8319</v>
      </c>
      <c r="D24" s="100">
        <v>3189</v>
      </c>
      <c r="E24" s="100">
        <v>392</v>
      </c>
      <c r="F24" s="101">
        <f t="shared" si="0"/>
        <v>8711</v>
      </c>
      <c r="G24" s="100">
        <v>703</v>
      </c>
      <c r="H24" s="100">
        <v>12531</v>
      </c>
      <c r="I24" s="100">
        <v>1928</v>
      </c>
      <c r="J24" s="100">
        <v>219</v>
      </c>
      <c r="K24" s="102">
        <f t="shared" si="1"/>
        <v>14678</v>
      </c>
      <c r="L24" s="103">
        <v>0</v>
      </c>
      <c r="M24" s="100">
        <v>912</v>
      </c>
      <c r="N24" s="100">
        <v>1344</v>
      </c>
      <c r="O24" s="104">
        <f t="shared" si="2"/>
        <v>6148</v>
      </c>
      <c r="P24" s="105">
        <f t="shared" si="3"/>
        <v>41411</v>
      </c>
      <c r="Q24" s="106"/>
    </row>
    <row r="25" spans="1:17" ht="15">
      <c r="A25" s="98" t="s">
        <v>147</v>
      </c>
      <c r="B25" s="99">
        <v>23517</v>
      </c>
      <c r="C25" s="100">
        <v>1479</v>
      </c>
      <c r="D25" s="100">
        <v>1026</v>
      </c>
      <c r="E25" s="100">
        <v>14089</v>
      </c>
      <c r="F25" s="101">
        <f t="shared" si="0"/>
        <v>15568</v>
      </c>
      <c r="G25" s="100">
        <v>693</v>
      </c>
      <c r="H25" s="100">
        <v>1538</v>
      </c>
      <c r="I25" s="100">
        <v>1806</v>
      </c>
      <c r="J25" s="100">
        <v>5658</v>
      </c>
      <c r="K25" s="102">
        <f t="shared" si="1"/>
        <v>9002</v>
      </c>
      <c r="L25" s="103">
        <v>0</v>
      </c>
      <c r="M25" s="100">
        <v>924</v>
      </c>
      <c r="N25" s="100">
        <v>1678</v>
      </c>
      <c r="O25" s="104">
        <f t="shared" si="2"/>
        <v>4321</v>
      </c>
      <c r="P25" s="105">
        <f t="shared" si="3"/>
        <v>52408</v>
      </c>
      <c r="Q25" s="106"/>
    </row>
    <row r="26" spans="1:17" ht="15">
      <c r="A26" s="98" t="s">
        <v>148</v>
      </c>
      <c r="B26" s="99">
        <v>6189</v>
      </c>
      <c r="C26" s="100">
        <v>4272</v>
      </c>
      <c r="D26" s="100">
        <v>0</v>
      </c>
      <c r="E26" s="100">
        <v>8021</v>
      </c>
      <c r="F26" s="101">
        <f t="shared" si="0"/>
        <v>12293</v>
      </c>
      <c r="G26" s="100">
        <v>0</v>
      </c>
      <c r="H26" s="100">
        <v>0</v>
      </c>
      <c r="I26" s="100">
        <v>0</v>
      </c>
      <c r="J26" s="100">
        <v>4394</v>
      </c>
      <c r="K26" s="102">
        <f t="shared" si="1"/>
        <v>4394</v>
      </c>
      <c r="L26" s="103">
        <v>0</v>
      </c>
      <c r="M26" s="100">
        <v>0</v>
      </c>
      <c r="N26" s="100">
        <v>1536</v>
      </c>
      <c r="O26" s="104">
        <f t="shared" si="2"/>
        <v>1536</v>
      </c>
      <c r="P26" s="105">
        <f t="shared" si="3"/>
        <v>24412</v>
      </c>
      <c r="Q26" s="106"/>
    </row>
    <row r="27" spans="1:17" ht="15">
      <c r="A27" s="98" t="s">
        <v>149</v>
      </c>
      <c r="B27" s="99">
        <v>7392</v>
      </c>
      <c r="C27" s="100">
        <v>8861</v>
      </c>
      <c r="D27" s="100">
        <v>3375</v>
      </c>
      <c r="E27" s="100">
        <v>299</v>
      </c>
      <c r="F27" s="101">
        <f t="shared" si="0"/>
        <v>9160</v>
      </c>
      <c r="G27" s="100">
        <v>1438</v>
      </c>
      <c r="H27" s="100">
        <v>6529</v>
      </c>
      <c r="I27" s="100">
        <v>2426</v>
      </c>
      <c r="J27" s="100">
        <v>39</v>
      </c>
      <c r="K27" s="102">
        <f t="shared" si="1"/>
        <v>8994</v>
      </c>
      <c r="L27" s="103">
        <v>0</v>
      </c>
      <c r="M27" s="100">
        <v>59</v>
      </c>
      <c r="N27" s="100">
        <v>354</v>
      </c>
      <c r="O27" s="104">
        <f t="shared" si="2"/>
        <v>5226</v>
      </c>
      <c r="P27" s="105">
        <f t="shared" si="3"/>
        <v>30772</v>
      </c>
      <c r="Q27" s="106"/>
    </row>
    <row r="28" spans="1:17" ht="15">
      <c r="A28" s="98" t="s">
        <v>36</v>
      </c>
      <c r="B28" s="99">
        <v>96919</v>
      </c>
      <c r="C28" s="100">
        <v>119475</v>
      </c>
      <c r="D28" s="100">
        <v>5144</v>
      </c>
      <c r="E28" s="100">
        <v>11845</v>
      </c>
      <c r="F28" s="101">
        <f t="shared" si="0"/>
        <v>131320</v>
      </c>
      <c r="G28" s="100">
        <v>980</v>
      </c>
      <c r="H28" s="100">
        <v>23945</v>
      </c>
      <c r="I28" s="100">
        <v>56680</v>
      </c>
      <c r="J28" s="100">
        <v>1627</v>
      </c>
      <c r="K28" s="102">
        <f t="shared" si="1"/>
        <v>82252</v>
      </c>
      <c r="L28" s="103">
        <v>0</v>
      </c>
      <c r="M28" s="108">
        <v>0</v>
      </c>
      <c r="N28" s="108">
        <v>10072</v>
      </c>
      <c r="O28" s="104">
        <f t="shared" si="2"/>
        <v>16196</v>
      </c>
      <c r="P28" s="105">
        <f t="shared" si="3"/>
        <v>326687</v>
      </c>
      <c r="Q28" s="106"/>
    </row>
    <row r="29" spans="1:17" ht="15">
      <c r="A29" s="98" t="s">
        <v>150</v>
      </c>
      <c r="B29" s="99">
        <v>1501</v>
      </c>
      <c r="C29" s="100">
        <v>1015</v>
      </c>
      <c r="D29" s="100">
        <v>4556</v>
      </c>
      <c r="E29" s="100">
        <v>11</v>
      </c>
      <c r="F29" s="101">
        <f t="shared" si="0"/>
        <v>1026</v>
      </c>
      <c r="G29" s="100">
        <v>1558</v>
      </c>
      <c r="H29" s="100">
        <v>2869</v>
      </c>
      <c r="I29" s="100">
        <v>618</v>
      </c>
      <c r="J29" s="100">
        <v>0</v>
      </c>
      <c r="K29" s="102">
        <f t="shared" si="1"/>
        <v>3487</v>
      </c>
      <c r="L29" s="103">
        <v>0</v>
      </c>
      <c r="M29" s="100">
        <v>212</v>
      </c>
      <c r="N29" s="100">
        <v>117</v>
      </c>
      <c r="O29" s="104">
        <f t="shared" si="2"/>
        <v>6443</v>
      </c>
      <c r="P29" s="105">
        <f t="shared" si="3"/>
        <v>12457</v>
      </c>
      <c r="Q29" s="106"/>
    </row>
    <row r="30" spans="1:17" ht="15">
      <c r="A30" s="98" t="s">
        <v>151</v>
      </c>
      <c r="B30" s="99">
        <v>48104</v>
      </c>
      <c r="C30" s="100">
        <v>23929</v>
      </c>
      <c r="D30" s="100">
        <v>69743</v>
      </c>
      <c r="E30" s="100">
        <v>12158</v>
      </c>
      <c r="F30" s="101">
        <f t="shared" si="0"/>
        <v>36087</v>
      </c>
      <c r="G30" s="100">
        <v>36588</v>
      </c>
      <c r="H30" s="100">
        <v>39538</v>
      </c>
      <c r="I30" s="100">
        <v>20410</v>
      </c>
      <c r="J30" s="100">
        <v>19</v>
      </c>
      <c r="K30" s="102">
        <f t="shared" si="1"/>
        <v>59967</v>
      </c>
      <c r="L30" s="103">
        <v>0</v>
      </c>
      <c r="M30" s="100">
        <v>902</v>
      </c>
      <c r="N30" s="100">
        <v>1714</v>
      </c>
      <c r="O30" s="104">
        <f t="shared" si="2"/>
        <v>108947</v>
      </c>
      <c r="P30" s="105">
        <f t="shared" si="3"/>
        <v>253105</v>
      </c>
      <c r="Q30" s="106"/>
    </row>
    <row r="31" spans="1:17" ht="15">
      <c r="A31" s="98" t="s">
        <v>152</v>
      </c>
      <c r="B31" s="99">
        <v>95262</v>
      </c>
      <c r="C31" s="100">
        <v>234628</v>
      </c>
      <c r="D31" s="100">
        <v>196604</v>
      </c>
      <c r="E31" s="100">
        <v>1043</v>
      </c>
      <c r="F31" s="101">
        <f t="shared" si="0"/>
        <v>235671</v>
      </c>
      <c r="G31" s="100">
        <v>13669</v>
      </c>
      <c r="H31" s="100">
        <v>111807</v>
      </c>
      <c r="I31" s="100">
        <v>3070</v>
      </c>
      <c r="J31" s="100">
        <v>70</v>
      </c>
      <c r="K31" s="102">
        <f t="shared" si="1"/>
        <v>114947</v>
      </c>
      <c r="L31" s="103">
        <v>0</v>
      </c>
      <c r="M31" s="100">
        <v>6056</v>
      </c>
      <c r="N31" s="100">
        <v>0</v>
      </c>
      <c r="O31" s="104">
        <f t="shared" si="2"/>
        <v>216329</v>
      </c>
      <c r="P31" s="105">
        <f t="shared" si="3"/>
        <v>662209</v>
      </c>
      <c r="Q31" s="106"/>
    </row>
    <row r="32" spans="1:17" ht="15">
      <c r="A32" s="98" t="s">
        <v>153</v>
      </c>
      <c r="B32" s="99">
        <v>4205</v>
      </c>
      <c r="C32" s="100">
        <v>4495</v>
      </c>
      <c r="D32" s="100">
        <v>3364</v>
      </c>
      <c r="E32" s="100">
        <v>6</v>
      </c>
      <c r="F32" s="101">
        <f t="shared" si="0"/>
        <v>4501</v>
      </c>
      <c r="G32" s="100">
        <v>92</v>
      </c>
      <c r="H32" s="100">
        <v>2869</v>
      </c>
      <c r="I32" s="100">
        <v>46</v>
      </c>
      <c r="J32" s="100">
        <v>0</v>
      </c>
      <c r="K32" s="102">
        <f t="shared" si="1"/>
        <v>2915</v>
      </c>
      <c r="L32" s="103">
        <v>0</v>
      </c>
      <c r="M32" s="100">
        <v>0</v>
      </c>
      <c r="N32" s="100">
        <v>0</v>
      </c>
      <c r="O32" s="104">
        <f t="shared" si="2"/>
        <v>3456</v>
      </c>
      <c r="P32" s="105">
        <f t="shared" si="3"/>
        <v>15077</v>
      </c>
      <c r="Q32" s="106"/>
    </row>
    <row r="33" spans="1:17" ht="15">
      <c r="A33" s="98" t="s">
        <v>154</v>
      </c>
      <c r="B33" s="99">
        <v>144224</v>
      </c>
      <c r="C33" s="100">
        <v>81286</v>
      </c>
      <c r="D33" s="100">
        <v>121950</v>
      </c>
      <c r="E33" s="100">
        <v>758</v>
      </c>
      <c r="F33" s="101">
        <f t="shared" si="0"/>
        <v>82044</v>
      </c>
      <c r="G33" s="100">
        <v>126527</v>
      </c>
      <c r="H33" s="100">
        <v>40069</v>
      </c>
      <c r="I33" s="100">
        <v>42987</v>
      </c>
      <c r="J33" s="100">
        <v>39</v>
      </c>
      <c r="K33" s="102">
        <f t="shared" si="1"/>
        <v>83095</v>
      </c>
      <c r="L33" s="103">
        <v>0</v>
      </c>
      <c r="M33" s="100">
        <v>233</v>
      </c>
      <c r="N33" s="100">
        <v>316</v>
      </c>
      <c r="O33" s="104">
        <f t="shared" si="2"/>
        <v>249026</v>
      </c>
      <c r="P33" s="105">
        <f t="shared" si="3"/>
        <v>558389</v>
      </c>
      <c r="Q33" s="106"/>
    </row>
    <row r="34" spans="1:17" ht="15">
      <c r="A34" s="98" t="s">
        <v>118</v>
      </c>
      <c r="B34" s="99">
        <v>58610</v>
      </c>
      <c r="C34" s="100">
        <v>44336</v>
      </c>
      <c r="D34" s="100">
        <v>3107</v>
      </c>
      <c r="E34" s="100">
        <v>0</v>
      </c>
      <c r="F34" s="101">
        <f t="shared" si="0"/>
        <v>44336</v>
      </c>
      <c r="G34" s="100">
        <v>3198</v>
      </c>
      <c r="H34" s="100">
        <v>51227</v>
      </c>
      <c r="I34" s="100">
        <v>68790</v>
      </c>
      <c r="J34" s="100">
        <v>0</v>
      </c>
      <c r="K34" s="102">
        <f t="shared" si="1"/>
        <v>120017</v>
      </c>
      <c r="L34" s="103"/>
      <c r="M34" s="100">
        <v>34</v>
      </c>
      <c r="N34" s="100">
        <v>12582</v>
      </c>
      <c r="O34" s="104">
        <f t="shared" si="2"/>
        <v>18921</v>
      </c>
      <c r="P34" s="105">
        <f t="shared" si="3"/>
        <v>241884</v>
      </c>
      <c r="Q34" s="106"/>
    </row>
    <row r="35" spans="1:17" ht="15">
      <c r="A35" s="98" t="s">
        <v>155</v>
      </c>
      <c r="B35" s="109">
        <v>10638</v>
      </c>
      <c r="C35" s="100">
        <v>12577</v>
      </c>
      <c r="D35" s="100">
        <v>11239</v>
      </c>
      <c r="E35" s="100">
        <v>13</v>
      </c>
      <c r="F35" s="101">
        <f t="shared" si="0"/>
        <v>12590</v>
      </c>
      <c r="G35" s="100">
        <v>1690</v>
      </c>
      <c r="H35" s="100">
        <v>10339</v>
      </c>
      <c r="I35" s="100">
        <v>117</v>
      </c>
      <c r="J35" s="100">
        <v>0</v>
      </c>
      <c r="K35" s="102">
        <f t="shared" si="1"/>
        <v>10456</v>
      </c>
      <c r="L35" s="103">
        <v>0</v>
      </c>
      <c r="M35" s="100">
        <v>0</v>
      </c>
      <c r="N35" s="100">
        <v>0</v>
      </c>
      <c r="O35" s="104">
        <f t="shared" si="2"/>
        <v>12929</v>
      </c>
      <c r="P35" s="105">
        <f t="shared" si="3"/>
        <v>46613</v>
      </c>
      <c r="Q35" s="106"/>
    </row>
    <row r="36" spans="1:17" ht="15">
      <c r="A36" s="98" t="s">
        <v>156</v>
      </c>
      <c r="B36" s="109">
        <v>546381</v>
      </c>
      <c r="C36" s="100">
        <v>78246</v>
      </c>
      <c r="D36" s="100">
        <v>33663</v>
      </c>
      <c r="E36" s="100">
        <v>242310</v>
      </c>
      <c r="F36" s="101">
        <f t="shared" si="0"/>
        <v>320556</v>
      </c>
      <c r="G36" s="100">
        <v>91967</v>
      </c>
      <c r="H36" s="100">
        <v>7489</v>
      </c>
      <c r="I36" s="100">
        <v>18856</v>
      </c>
      <c r="J36" s="100">
        <v>22634</v>
      </c>
      <c r="K36" s="102">
        <f t="shared" si="1"/>
        <v>48979</v>
      </c>
      <c r="L36" s="103">
        <v>0</v>
      </c>
      <c r="M36" s="100">
        <v>42618</v>
      </c>
      <c r="N36" s="100">
        <v>85</v>
      </c>
      <c r="O36" s="104">
        <f t="shared" si="2"/>
        <v>168333</v>
      </c>
      <c r="P36" s="105">
        <f t="shared" si="3"/>
        <v>1084249</v>
      </c>
      <c r="Q36" s="106"/>
    </row>
    <row r="37" spans="1:17" ht="15">
      <c r="A37" s="98" t="s">
        <v>157</v>
      </c>
      <c r="B37" s="109">
        <v>42791</v>
      </c>
      <c r="C37" s="100">
        <v>12914</v>
      </c>
      <c r="D37" s="100">
        <v>8355</v>
      </c>
      <c r="E37" s="100">
        <v>12361</v>
      </c>
      <c r="F37" s="101">
        <f t="shared" si="0"/>
        <v>25275</v>
      </c>
      <c r="G37" s="100">
        <v>24255</v>
      </c>
      <c r="H37" s="100">
        <v>1932</v>
      </c>
      <c r="I37" s="100">
        <v>6766</v>
      </c>
      <c r="J37" s="100">
        <v>1251</v>
      </c>
      <c r="K37" s="102">
        <f t="shared" si="1"/>
        <v>9949</v>
      </c>
      <c r="L37" s="103">
        <v>0</v>
      </c>
      <c r="M37" s="100">
        <v>1042</v>
      </c>
      <c r="N37" s="100">
        <v>130</v>
      </c>
      <c r="O37" s="104">
        <f t="shared" si="2"/>
        <v>33782</v>
      </c>
      <c r="P37" s="105">
        <f t="shared" si="3"/>
        <v>111797</v>
      </c>
      <c r="Q37" s="106"/>
    </row>
    <row r="38" spans="1:17" ht="15">
      <c r="A38" s="98" t="s">
        <v>158</v>
      </c>
      <c r="B38" s="109">
        <v>300391</v>
      </c>
      <c r="C38" s="100">
        <v>14472</v>
      </c>
      <c r="D38" s="100">
        <v>17553</v>
      </c>
      <c r="E38" s="100">
        <v>29092</v>
      </c>
      <c r="F38" s="101">
        <f t="shared" si="0"/>
        <v>43564</v>
      </c>
      <c r="G38" s="100">
        <v>162379</v>
      </c>
      <c r="H38" s="100">
        <v>5331</v>
      </c>
      <c r="I38" s="100">
        <v>36428</v>
      </c>
      <c r="J38" s="100">
        <v>0</v>
      </c>
      <c r="K38" s="102">
        <f t="shared" si="1"/>
        <v>41759</v>
      </c>
      <c r="L38" s="103">
        <v>0</v>
      </c>
      <c r="M38" s="100">
        <v>8</v>
      </c>
      <c r="N38" s="100">
        <v>115</v>
      </c>
      <c r="O38" s="104">
        <f t="shared" si="2"/>
        <v>180055</v>
      </c>
      <c r="P38" s="105">
        <f t="shared" si="3"/>
        <v>565769</v>
      </c>
      <c r="Q38" s="106"/>
    </row>
    <row r="39" spans="1:17" s="29" customFormat="1" ht="15">
      <c r="A39" s="110" t="s">
        <v>159</v>
      </c>
      <c r="B39" s="111">
        <f>SUM(B3:B38)</f>
        <v>2606120</v>
      </c>
      <c r="C39" s="112">
        <f>SUM(C3:C38)</f>
        <v>2037649</v>
      </c>
      <c r="D39" s="112">
        <f>SUM(D3:D38)</f>
        <v>894407</v>
      </c>
      <c r="E39" s="112">
        <f>SUM(E3:E38)</f>
        <v>574698</v>
      </c>
      <c r="F39" s="101">
        <f t="shared" si="0"/>
        <v>2612347</v>
      </c>
      <c r="G39" s="112">
        <f>SUM(G3:G38)</f>
        <v>766059</v>
      </c>
      <c r="H39" s="112">
        <f>SUM(H3:H38)</f>
        <v>647556</v>
      </c>
      <c r="I39" s="112">
        <f>SUM(I3:I38)</f>
        <v>550267</v>
      </c>
      <c r="J39" s="112">
        <f>SUM(J3:J38)</f>
        <v>233768</v>
      </c>
      <c r="K39" s="113">
        <f t="shared" si="1"/>
        <v>1431591</v>
      </c>
      <c r="L39" s="114">
        <v>0</v>
      </c>
      <c r="M39" s="112">
        <f>SUM(M3:M38)</f>
        <v>266212</v>
      </c>
      <c r="N39" s="112">
        <f>SUM(N3:N38)</f>
        <v>115186</v>
      </c>
      <c r="O39" s="104">
        <f t="shared" si="2"/>
        <v>2041864</v>
      </c>
      <c r="P39" s="105">
        <f t="shared" si="3"/>
        <v>8691922</v>
      </c>
      <c r="Q39" s="115"/>
    </row>
    <row r="40" spans="1:17" ht="15.75" thickBot="1">
      <c r="A40" s="55"/>
      <c r="B40" s="116"/>
      <c r="C40" s="52"/>
      <c r="D40" s="52"/>
      <c r="E40" s="52"/>
      <c r="F40" s="117"/>
      <c r="G40" s="52"/>
      <c r="H40" s="52"/>
      <c r="I40" s="52"/>
      <c r="J40" s="52"/>
      <c r="K40" s="118"/>
      <c r="L40" s="119"/>
      <c r="M40" s="52"/>
      <c r="N40" s="52"/>
      <c r="O40" s="120"/>
      <c r="P40" s="121"/>
      <c r="Q40" s="5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  <colBreaks count="1" manualBreakCount="1">
    <brk id="16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B Chaturvedi</dc:creator>
  <cp:keywords/>
  <dc:description/>
  <cp:lastModifiedBy>ADMIN</cp:lastModifiedBy>
  <cp:lastPrinted>2017-03-15T09:46:46Z</cp:lastPrinted>
  <dcterms:created xsi:type="dcterms:W3CDTF">2012-12-16T08:19:30Z</dcterms:created>
  <dcterms:modified xsi:type="dcterms:W3CDTF">2017-03-15T09:50:57Z</dcterms:modified>
  <cp:category/>
  <cp:version/>
  <cp:contentType/>
  <cp:contentStatus/>
</cp:coreProperties>
</file>