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4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'T4.1'!$A$1:$AK$62</definedName>
    <definedName name="Print_Area_MI" localSheetId="0">'T4.1'!#REF!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<sst xmlns="http://schemas.openxmlformats.org/spreadsheetml/2006/main" count="137" uniqueCount="74">
  <si>
    <t xml:space="preserve"> </t>
  </si>
  <si>
    <t>Credits</t>
  </si>
  <si>
    <t xml:space="preserve">  Debits</t>
  </si>
  <si>
    <t xml:space="preserve">   Net</t>
  </si>
  <si>
    <t>A.Current Account</t>
  </si>
  <si>
    <t xml:space="preserve">  I.Merchandise</t>
  </si>
  <si>
    <t xml:space="preserve"> II.Invisibles [a+b+c]</t>
  </si>
  <si>
    <t xml:space="preserve">    a) Services</t>
  </si>
  <si>
    <t xml:space="preserve">       i) Travel</t>
  </si>
  <si>
    <t xml:space="preserve">      ii) Transportation</t>
  </si>
  <si>
    <t xml:space="preserve">     iii) Insurance</t>
  </si>
  <si>
    <t xml:space="preserve">      iv) Government,not in-</t>
  </si>
  <si>
    <t xml:space="preserve">          cluded elsewhere</t>
  </si>
  <si>
    <t xml:space="preserve">       v) Miscellaneous</t>
  </si>
  <si>
    <t xml:space="preserve">    b) Transfer </t>
  </si>
  <si>
    <t>B.Capital Account</t>
  </si>
  <si>
    <t xml:space="preserve">  2.Loans [a+b+c]</t>
  </si>
  <si>
    <t xml:space="preserve">    a) External Assistance</t>
  </si>
  <si>
    <t xml:space="preserve">       i) By India</t>
  </si>
  <si>
    <t xml:space="preserve">      ii) To India</t>
  </si>
  <si>
    <t xml:space="preserve">    b) Commercial Borrwings</t>
  </si>
  <si>
    <t xml:space="preserve">       (MT &amp; LT)</t>
  </si>
  <si>
    <t xml:space="preserve">       to India</t>
  </si>
  <si>
    <t xml:space="preserve">  3.Banking Capital [a+b]</t>
  </si>
  <si>
    <t xml:space="preserve">    a) Commercial Banks</t>
  </si>
  <si>
    <t xml:space="preserve">       i) Assests</t>
  </si>
  <si>
    <t xml:space="preserve">      ii) Liabilities</t>
  </si>
  <si>
    <t xml:space="preserve">    b) Others</t>
  </si>
  <si>
    <t xml:space="preserve">  4.Rupee Debt Service</t>
  </si>
  <si>
    <t xml:space="preserve">  5.Other Capital</t>
  </si>
  <si>
    <t>C) Errors &amp; Omissions</t>
  </si>
  <si>
    <t>D) Overall Balance [A+B+C]</t>
  </si>
  <si>
    <t>E) Monetary Movements[i+ii]</t>
  </si>
  <si>
    <t xml:space="preserve">   i) I.M.F.</t>
  </si>
  <si>
    <t xml:space="preserve">  ii) Foreign Exchange Reserves</t>
  </si>
  <si>
    <t xml:space="preserve">      (Increase-/Decrease+)</t>
  </si>
  <si>
    <t xml:space="preserve">    i) Investment income</t>
  </si>
  <si>
    <t xml:space="preserve">  BALANCE OF PAYMENTS</t>
  </si>
  <si>
    <t xml:space="preserve">                  Item</t>
  </si>
  <si>
    <t>Total Current Account [I+II]</t>
  </si>
  <si>
    <t>Total Capital Account  [1 to 5]</t>
  </si>
  <si>
    <t>2002-03</t>
  </si>
  <si>
    <t>2001-02</t>
  </si>
  <si>
    <t xml:space="preserve">  1.Foreign Investment(a+b) </t>
  </si>
  <si>
    <t xml:space="preserve">      a) Direct</t>
  </si>
  <si>
    <t xml:space="preserve">      b) Portfolio</t>
  </si>
  <si>
    <t>c)  Income</t>
  </si>
  <si>
    <t xml:space="preserve">     i) Official</t>
  </si>
  <si>
    <t xml:space="preserve">     ii) Private</t>
  </si>
  <si>
    <t xml:space="preserve">   ii) Compensation to employees</t>
  </si>
  <si>
    <t xml:space="preserve">     of which  Non-Resident Deposits</t>
  </si>
  <si>
    <t>2003-04</t>
  </si>
  <si>
    <t>Source:  Reserve Bank of India.</t>
  </si>
  <si>
    <t>2004-05</t>
  </si>
  <si>
    <t xml:space="preserve"> ___________________________</t>
  </si>
  <si>
    <t xml:space="preserve"> _____________________________</t>
  </si>
  <si>
    <t xml:space="preserve"> ____________________________</t>
  </si>
  <si>
    <t>-</t>
  </si>
  <si>
    <t>2007-08</t>
  </si>
  <si>
    <t>2005-06</t>
  </si>
  <si>
    <t>2006-07</t>
  </si>
  <si>
    <t xml:space="preserve"> Table 4.1-OVERALL BALANCE OF PAYMENTS</t>
  </si>
  <si>
    <t>2008-09</t>
  </si>
  <si>
    <t>____________________________</t>
  </si>
  <si>
    <t xml:space="preserve">     ____________________________</t>
  </si>
  <si>
    <t xml:space="preserve">       ____________________________</t>
  </si>
  <si>
    <t xml:space="preserve">2009-10 </t>
  </si>
  <si>
    <t>2011-12</t>
  </si>
  <si>
    <t xml:space="preserve">2010-11 </t>
  </si>
  <si>
    <r>
      <t xml:space="preserve">( </t>
    </r>
    <r>
      <rPr>
        <b/>
        <sz val="12"/>
        <rFont val="Rupee Foradian"/>
        <family val="2"/>
      </rPr>
      <t xml:space="preserve">` </t>
    </r>
    <r>
      <rPr>
        <b/>
        <sz val="12"/>
        <rFont val="Times New Roman"/>
        <family val="1"/>
      </rPr>
      <t>Ten Million)</t>
    </r>
  </si>
  <si>
    <t>2012-13</t>
  </si>
  <si>
    <t>Note :  1. Data for 2012-13 are preliminary estimates and for 2011-12 are partially revised.</t>
  </si>
  <si>
    <t xml:space="preserve">             2. Total may not tally due to rounding off.</t>
  </si>
  <si>
    <t xml:space="preserve">    c) Short Term Credit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</si>
</sst>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_)"/>
    <numFmt numFmtId="173" formatCode="0.00_)"/>
    <numFmt numFmtId="174" formatCode="#,##0.0_);\(#,##0.0\)"/>
    <numFmt numFmtId="175" formatCode="0_)"/>
    <numFmt numFmtId="176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fill"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/>
    </xf>
    <xf numFmtId="174" fontId="2" fillId="35" borderId="0" xfId="0" applyNumberFormat="1" applyFont="1" applyFill="1" applyBorder="1" applyAlignment="1" applyProtection="1">
      <alignment/>
      <protection/>
    </xf>
    <xf numFmtId="49" fontId="2" fillId="35" borderId="0" xfId="0" applyNumberFormat="1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3" fillId="34" borderId="17" xfId="0" applyFont="1" applyFill="1" applyBorder="1" applyAlignment="1" applyProtection="1">
      <alignment horizontal="right"/>
      <protection/>
    </xf>
    <xf numFmtId="0" fontId="3" fillId="34" borderId="18" xfId="0" applyFont="1" applyFill="1" applyBorder="1" applyAlignment="1" applyProtection="1">
      <alignment horizontal="right"/>
      <protection/>
    </xf>
    <xf numFmtId="0" fontId="4" fillId="34" borderId="15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4" fillId="34" borderId="16" xfId="0" applyFont="1" applyFill="1" applyBorder="1" applyAlignment="1" applyProtection="1">
      <alignment horizontal="right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9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37" fontId="2" fillId="35" borderId="0" xfId="0" applyNumberFormat="1" applyFont="1" applyFill="1" applyBorder="1" applyAlignment="1" applyProtection="1">
      <alignment/>
      <protection/>
    </xf>
    <xf numFmtId="0" fontId="2" fillId="35" borderId="16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 horizontal="right"/>
    </xf>
    <xf numFmtId="0" fontId="2" fillId="34" borderId="15" xfId="0" applyFont="1" applyFill="1" applyBorder="1" applyAlignment="1" applyProtection="1">
      <alignment horizontal="left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5" borderId="16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8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174" fontId="2" fillId="35" borderId="22" xfId="0" applyNumberFormat="1" applyFont="1" applyFill="1" applyBorder="1" applyAlignment="1" applyProtection="1">
      <alignment/>
      <protection/>
    </xf>
    <xf numFmtId="49" fontId="2" fillId="35" borderId="22" xfId="0" applyNumberFormat="1" applyFont="1" applyFill="1" applyBorder="1" applyAlignment="1" applyProtection="1">
      <alignment horizontal="right"/>
      <protection/>
    </xf>
    <xf numFmtId="175" fontId="2" fillId="35" borderId="22" xfId="0" applyNumberFormat="1" applyFont="1" applyFill="1" applyBorder="1" applyAlignment="1" applyProtection="1">
      <alignment horizontal="right"/>
      <protection/>
    </xf>
    <xf numFmtId="175" fontId="2" fillId="35" borderId="22" xfId="0" applyNumberFormat="1" applyFont="1" applyFill="1" applyBorder="1" applyAlignment="1" applyProtection="1">
      <alignment/>
      <protection/>
    </xf>
    <xf numFmtId="0" fontId="2" fillId="35" borderId="22" xfId="0" applyFont="1" applyFill="1" applyBorder="1" applyAlignment="1">
      <alignment/>
    </xf>
    <xf numFmtId="0" fontId="2" fillId="35" borderId="22" xfId="0" applyFont="1" applyFill="1" applyBorder="1" applyAlignment="1" applyProtection="1">
      <alignment horizontal="left"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65"/>
  <sheetViews>
    <sheetView showGridLines="0" tabSelected="1" view="pageBreakPreview" zoomScaleNormal="75" zoomScaleSheetLayoutView="100" zoomScalePageLayoutView="0" workbookViewId="0" topLeftCell="A1">
      <selection activeCell="A4" sqref="A4:S4"/>
    </sheetView>
  </sheetViews>
  <sheetFormatPr defaultColWidth="9.625" defaultRowHeight="12.75"/>
  <cols>
    <col min="1" max="1" width="27.75390625" style="4" customWidth="1"/>
    <col min="2" max="2" width="8.625" style="1" customWidth="1"/>
    <col min="3" max="3" width="8.25390625" style="1" customWidth="1"/>
    <col min="4" max="4" width="8.50390625" style="1" customWidth="1"/>
    <col min="5" max="5" width="9.125" style="1" customWidth="1"/>
    <col min="6" max="6" width="9.375" style="1" customWidth="1"/>
    <col min="7" max="7" width="8.75390625" style="1" customWidth="1"/>
    <col min="8" max="8" width="10.125" style="1" customWidth="1"/>
    <col min="9" max="9" width="9.00390625" style="1" customWidth="1"/>
    <col min="10" max="10" width="8.50390625" style="1" customWidth="1"/>
    <col min="11" max="11" width="9.625" style="1" customWidth="1"/>
    <col min="12" max="12" width="10.625" style="1" customWidth="1"/>
    <col min="13" max="23" width="9.625" style="1" customWidth="1"/>
    <col min="24" max="24" width="12.25390625" style="1" customWidth="1"/>
    <col min="25" max="25" width="9.625" style="1" customWidth="1"/>
    <col min="26" max="26" width="11.375" style="1" customWidth="1"/>
    <col min="27" max="27" width="9.625" style="1" customWidth="1"/>
    <col min="28" max="28" width="10.50390625" style="1" customWidth="1"/>
    <col min="29" max="16384" width="9.625" style="1" customWidth="1"/>
  </cols>
  <sheetData>
    <row r="1" spans="1:37" ht="15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6"/>
    </row>
    <row r="2" spans="1:37" ht="15.75">
      <c r="A2" s="37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 t="s">
        <v>37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9"/>
    </row>
    <row r="3" spans="1:37" ht="15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</row>
    <row r="4" spans="1:37" ht="15.75">
      <c r="A4" s="37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 t="s">
        <v>61</v>
      </c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</row>
    <row r="5" spans="1:37" ht="15.75">
      <c r="A5" s="43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44"/>
    </row>
    <row r="6" spans="1:37" ht="12.75">
      <c r="A6" s="45"/>
      <c r="B6" s="31" t="s">
        <v>42</v>
      </c>
      <c r="C6" s="32"/>
      <c r="D6" s="32"/>
      <c r="E6" s="31" t="s">
        <v>41</v>
      </c>
      <c r="F6" s="31"/>
      <c r="G6" s="31"/>
      <c r="H6" s="29" t="s">
        <v>51</v>
      </c>
      <c r="I6" s="29"/>
      <c r="J6" s="29"/>
      <c r="K6" s="30" t="s">
        <v>53</v>
      </c>
      <c r="L6" s="30"/>
      <c r="M6" s="30"/>
      <c r="N6" s="30" t="s">
        <v>59</v>
      </c>
      <c r="O6" s="30"/>
      <c r="P6" s="30"/>
      <c r="Q6" s="30" t="s">
        <v>60</v>
      </c>
      <c r="R6" s="30"/>
      <c r="S6" s="30"/>
      <c r="T6" s="25" t="s">
        <v>58</v>
      </c>
      <c r="U6" s="25"/>
      <c r="V6" s="25"/>
      <c r="W6" s="5"/>
      <c r="X6" s="23" t="s">
        <v>62</v>
      </c>
      <c r="Y6" s="5"/>
      <c r="Z6" s="30" t="s">
        <v>66</v>
      </c>
      <c r="AA6" s="30"/>
      <c r="AB6" s="30"/>
      <c r="AC6" s="25" t="s">
        <v>68</v>
      </c>
      <c r="AD6" s="25"/>
      <c r="AE6" s="25"/>
      <c r="AF6" s="25" t="s">
        <v>67</v>
      </c>
      <c r="AG6" s="25"/>
      <c r="AH6" s="25"/>
      <c r="AI6" s="25" t="s">
        <v>70</v>
      </c>
      <c r="AJ6" s="25"/>
      <c r="AK6" s="46"/>
    </row>
    <row r="7" spans="1:37" ht="12.75">
      <c r="A7" s="47" t="s">
        <v>38</v>
      </c>
      <c r="B7" s="28" t="s">
        <v>56</v>
      </c>
      <c r="C7" s="48"/>
      <c r="D7" s="48"/>
      <c r="E7" s="28" t="s">
        <v>55</v>
      </c>
      <c r="F7" s="48"/>
      <c r="G7" s="48"/>
      <c r="H7" s="28" t="s">
        <v>54</v>
      </c>
      <c r="I7" s="48"/>
      <c r="J7" s="48"/>
      <c r="K7" s="28" t="s">
        <v>56</v>
      </c>
      <c r="L7" s="48"/>
      <c r="M7" s="48"/>
      <c r="N7" s="28" t="s">
        <v>55</v>
      </c>
      <c r="O7" s="48"/>
      <c r="P7" s="48"/>
      <c r="Q7" s="28" t="s">
        <v>54</v>
      </c>
      <c r="R7" s="48"/>
      <c r="S7" s="48"/>
      <c r="T7" s="28" t="s">
        <v>63</v>
      </c>
      <c r="U7" s="49"/>
      <c r="V7" s="49"/>
      <c r="W7" s="28" t="s">
        <v>64</v>
      </c>
      <c r="X7" s="49"/>
      <c r="Y7" s="49"/>
      <c r="Z7" s="28" t="s">
        <v>65</v>
      </c>
      <c r="AA7" s="49"/>
      <c r="AB7" s="49"/>
      <c r="AC7" s="6"/>
      <c r="AD7" s="7"/>
      <c r="AE7" s="7"/>
      <c r="AF7" s="6"/>
      <c r="AG7" s="7"/>
      <c r="AH7" s="7"/>
      <c r="AI7" s="6"/>
      <c r="AJ7" s="7"/>
      <c r="AK7" s="50"/>
    </row>
    <row r="8" spans="1:37" ht="12.75">
      <c r="A8" s="45"/>
      <c r="B8" s="24" t="s">
        <v>1</v>
      </c>
      <c r="C8" s="24" t="s">
        <v>2</v>
      </c>
      <c r="D8" s="24" t="s">
        <v>3</v>
      </c>
      <c r="E8" s="24" t="s">
        <v>1</v>
      </c>
      <c r="F8" s="24" t="s">
        <v>2</v>
      </c>
      <c r="G8" s="24" t="s">
        <v>3</v>
      </c>
      <c r="H8" s="24" t="s">
        <v>1</v>
      </c>
      <c r="I8" s="24" t="s">
        <v>2</v>
      </c>
      <c r="J8" s="24" t="s">
        <v>3</v>
      </c>
      <c r="K8" s="24" t="s">
        <v>1</v>
      </c>
      <c r="L8" s="24" t="s">
        <v>2</v>
      </c>
      <c r="M8" s="24" t="s">
        <v>3</v>
      </c>
      <c r="N8" s="24" t="s">
        <v>1</v>
      </c>
      <c r="O8" s="24" t="s">
        <v>2</v>
      </c>
      <c r="P8" s="24" t="s">
        <v>3</v>
      </c>
      <c r="Q8" s="24" t="s">
        <v>1</v>
      </c>
      <c r="R8" s="24" t="s">
        <v>2</v>
      </c>
      <c r="S8" s="24" t="s">
        <v>3</v>
      </c>
      <c r="T8" s="24" t="s">
        <v>1</v>
      </c>
      <c r="U8" s="24" t="s">
        <v>2</v>
      </c>
      <c r="V8" s="24" t="s">
        <v>3</v>
      </c>
      <c r="W8" s="24" t="s">
        <v>1</v>
      </c>
      <c r="X8" s="24" t="s">
        <v>2</v>
      </c>
      <c r="Y8" s="24" t="s">
        <v>3</v>
      </c>
      <c r="Z8" s="24" t="s">
        <v>1</v>
      </c>
      <c r="AA8" s="24" t="s">
        <v>2</v>
      </c>
      <c r="AB8" s="24" t="s">
        <v>3</v>
      </c>
      <c r="AC8" s="24" t="s">
        <v>1</v>
      </c>
      <c r="AD8" s="24" t="s">
        <v>2</v>
      </c>
      <c r="AE8" s="24" t="s">
        <v>3</v>
      </c>
      <c r="AF8" s="24" t="s">
        <v>1</v>
      </c>
      <c r="AG8" s="24" t="s">
        <v>2</v>
      </c>
      <c r="AH8" s="24" t="s">
        <v>3</v>
      </c>
      <c r="AI8" s="24" t="s">
        <v>1</v>
      </c>
      <c r="AJ8" s="24" t="s">
        <v>2</v>
      </c>
      <c r="AK8" s="51" t="s">
        <v>3</v>
      </c>
    </row>
    <row r="9" spans="1:37" ht="12.75">
      <c r="A9" s="52" t="s">
        <v>0</v>
      </c>
      <c r="B9" s="8" t="s">
        <v>0</v>
      </c>
      <c r="C9" s="8" t="s">
        <v>0</v>
      </c>
      <c r="D9" s="9" t="s">
        <v>0</v>
      </c>
      <c r="E9" s="10" t="s">
        <v>0</v>
      </c>
      <c r="F9" s="10" t="s">
        <v>0</v>
      </c>
      <c r="G9" s="9" t="s">
        <v>0</v>
      </c>
      <c r="H9" s="10" t="s">
        <v>0</v>
      </c>
      <c r="I9" s="10" t="s">
        <v>0</v>
      </c>
      <c r="J9" s="9" t="s">
        <v>0</v>
      </c>
      <c r="K9" s="53" t="s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5"/>
    </row>
    <row r="10" spans="1:37" ht="12.75">
      <c r="A10" s="56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  <c r="AB10" s="12">
        <v>28</v>
      </c>
      <c r="AC10" s="12">
        <v>29</v>
      </c>
      <c r="AD10" s="12">
        <v>30</v>
      </c>
      <c r="AE10" s="12">
        <v>31</v>
      </c>
      <c r="AF10" s="12">
        <v>32</v>
      </c>
      <c r="AG10" s="12">
        <v>33</v>
      </c>
      <c r="AH10" s="12">
        <v>34</v>
      </c>
      <c r="AI10" s="12">
        <v>35</v>
      </c>
      <c r="AJ10" s="12">
        <v>36</v>
      </c>
      <c r="AK10" s="58">
        <v>37</v>
      </c>
    </row>
    <row r="11" spans="1:37" ht="12.75">
      <c r="A11" s="59" t="s">
        <v>0</v>
      </c>
      <c r="B11" s="8"/>
      <c r="C11" s="8"/>
      <c r="D11" s="13" t="s">
        <v>0</v>
      </c>
      <c r="E11" s="10" t="s">
        <v>0</v>
      </c>
      <c r="F11" s="10" t="s">
        <v>0</v>
      </c>
      <c r="G11" s="13" t="s">
        <v>0</v>
      </c>
      <c r="H11" s="8"/>
      <c r="I11" s="8"/>
      <c r="J11" s="8"/>
      <c r="K11" s="13" t="s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60"/>
    </row>
    <row r="12" spans="1:39" ht="12.75">
      <c r="A12" s="47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6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62"/>
      <c r="AM12" s="14"/>
    </row>
    <row r="13" spans="1:37" s="2" customFormat="1" ht="12.75">
      <c r="A13" s="47" t="s">
        <v>5</v>
      </c>
      <c r="B13" s="63">
        <v>213345</v>
      </c>
      <c r="C13" s="63">
        <v>268300</v>
      </c>
      <c r="D13" s="64">
        <f>+B13-C13</f>
        <v>-54955</v>
      </c>
      <c r="E13" s="63">
        <v>260079</v>
      </c>
      <c r="F13" s="63">
        <v>311776</v>
      </c>
      <c r="G13" s="64">
        <f aca="true" t="shared" si="0" ref="G13:G18">(E13-F13)</f>
        <v>-51697</v>
      </c>
      <c r="H13" s="63">
        <v>303915</v>
      </c>
      <c r="I13" s="63">
        <v>367301</v>
      </c>
      <c r="J13" s="63">
        <f aca="true" t="shared" si="1" ref="J13:J18">(H13-I13)</f>
        <v>-63386</v>
      </c>
      <c r="K13" s="63">
        <v>381785</v>
      </c>
      <c r="L13" s="63">
        <v>533550</v>
      </c>
      <c r="M13" s="63">
        <f>(K13-L13)</f>
        <v>-151765</v>
      </c>
      <c r="N13" s="63">
        <v>465748</v>
      </c>
      <c r="O13" s="63">
        <v>695412</v>
      </c>
      <c r="P13" s="63">
        <v>-229664</v>
      </c>
      <c r="Q13" s="63">
        <v>582871</v>
      </c>
      <c r="R13" s="63">
        <v>862833</v>
      </c>
      <c r="S13" s="63">
        <v>-279962</v>
      </c>
      <c r="T13" s="65">
        <v>668008</v>
      </c>
      <c r="U13" s="65">
        <v>1035672</v>
      </c>
      <c r="V13" s="65">
        <v>-367664</v>
      </c>
      <c r="W13" s="65">
        <v>857900</v>
      </c>
      <c r="X13" s="65">
        <v>1405400</v>
      </c>
      <c r="Y13" s="65">
        <v>-547500</v>
      </c>
      <c r="Z13" s="65">
        <v>863300</v>
      </c>
      <c r="AA13" s="65">
        <v>1423200</v>
      </c>
      <c r="AB13" s="65">
        <v>-559900</v>
      </c>
      <c r="AC13" s="65">
        <v>1165700</v>
      </c>
      <c r="AD13" s="65">
        <v>1746100</v>
      </c>
      <c r="AE13" s="65">
        <v>-580500</v>
      </c>
      <c r="AF13" s="65">
        <v>1482500</v>
      </c>
      <c r="AG13" s="65">
        <v>2394600</v>
      </c>
      <c r="AH13" s="65">
        <v>-912100</v>
      </c>
      <c r="AI13" s="65">
        <v>1667700</v>
      </c>
      <c r="AJ13" s="65">
        <v>2732100</v>
      </c>
      <c r="AK13" s="66">
        <v>-1064500</v>
      </c>
    </row>
    <row r="14" spans="1:37" ht="12.75">
      <c r="A14" s="47" t="s">
        <v>6</v>
      </c>
      <c r="B14" s="67">
        <f aca="true" t="shared" si="2" ref="B14:J14">+B15+B22+B25</f>
        <v>175108</v>
      </c>
      <c r="C14" s="67">
        <f t="shared" si="2"/>
        <v>103727</v>
      </c>
      <c r="D14" s="67">
        <f t="shared" si="2"/>
        <v>71381</v>
      </c>
      <c r="E14" s="68">
        <f t="shared" si="2"/>
        <v>202757</v>
      </c>
      <c r="F14" s="68">
        <f t="shared" si="2"/>
        <v>120400</v>
      </c>
      <c r="G14" s="68">
        <f t="shared" si="2"/>
        <v>82357</v>
      </c>
      <c r="H14" s="68">
        <f t="shared" si="2"/>
        <v>245413</v>
      </c>
      <c r="I14" s="68">
        <f t="shared" si="2"/>
        <v>118044</v>
      </c>
      <c r="J14" s="68">
        <f t="shared" si="2"/>
        <v>127369</v>
      </c>
      <c r="K14" s="68">
        <f>+K15+K22+K25</f>
        <v>311550</v>
      </c>
      <c r="L14" s="68">
        <f>+L15+L22+L25</f>
        <v>171959</v>
      </c>
      <c r="M14" s="68">
        <f>+M15+M22+M25</f>
        <v>139591</v>
      </c>
      <c r="N14" s="68">
        <v>397660</v>
      </c>
      <c r="O14" s="68">
        <v>211733</v>
      </c>
      <c r="P14" s="68">
        <v>185927</v>
      </c>
      <c r="Q14" s="68">
        <v>517146</v>
      </c>
      <c r="R14" s="68">
        <v>281567</v>
      </c>
      <c r="S14" s="68">
        <v>235579</v>
      </c>
      <c r="T14" s="68">
        <v>598088</v>
      </c>
      <c r="U14" s="68">
        <v>293903</v>
      </c>
      <c r="V14" s="67">
        <v>304186</v>
      </c>
      <c r="W14" s="20">
        <v>770400</v>
      </c>
      <c r="X14" s="20">
        <v>350600</v>
      </c>
      <c r="Y14" s="20">
        <v>419800</v>
      </c>
      <c r="Z14" s="20">
        <v>774700</v>
      </c>
      <c r="AA14" s="20">
        <v>394400</v>
      </c>
      <c r="AB14" s="20">
        <v>380300</v>
      </c>
      <c r="AC14" s="68">
        <v>867200</v>
      </c>
      <c r="AD14" s="68">
        <v>506400</v>
      </c>
      <c r="AE14" s="67">
        <v>360800</v>
      </c>
      <c r="AF14" s="20">
        <v>1053500</v>
      </c>
      <c r="AG14" s="20">
        <v>517300</v>
      </c>
      <c r="AH14" s="20">
        <v>536200</v>
      </c>
      <c r="AI14" s="20">
        <v>1218900</v>
      </c>
      <c r="AJ14" s="20">
        <v>634000</v>
      </c>
      <c r="AK14" s="62">
        <v>584800</v>
      </c>
    </row>
    <row r="15" spans="1:37" s="2" customFormat="1" ht="12.75">
      <c r="A15" s="47" t="s">
        <v>7</v>
      </c>
      <c r="B15" s="64">
        <f>SUM(B16:B21)</f>
        <v>81739</v>
      </c>
      <c r="C15" s="64">
        <f>SUM(C16:C21)</f>
        <v>65850</v>
      </c>
      <c r="D15" s="64">
        <f>+B15-C15</f>
        <v>15889</v>
      </c>
      <c r="E15" s="63">
        <f aca="true" t="shared" si="3" ref="E15:J15">SUM(E16:E21)</f>
        <v>100419</v>
      </c>
      <c r="F15" s="63">
        <f t="shared" si="3"/>
        <v>82775</v>
      </c>
      <c r="G15" s="63">
        <f t="shared" si="3"/>
        <v>17644</v>
      </c>
      <c r="H15" s="63">
        <f t="shared" si="3"/>
        <v>123175</v>
      </c>
      <c r="I15" s="63">
        <f t="shared" si="3"/>
        <v>76794</v>
      </c>
      <c r="J15" s="63">
        <f t="shared" si="3"/>
        <v>46381</v>
      </c>
      <c r="K15" s="63">
        <f>SUM(K16:K21)</f>
        <v>193711</v>
      </c>
      <c r="L15" s="63">
        <f>SUM(L16:L21)</f>
        <v>124880</v>
      </c>
      <c r="M15" s="63">
        <f>SUM(M16:M21)</f>
        <v>68831</v>
      </c>
      <c r="N15" s="63">
        <v>255668</v>
      </c>
      <c r="O15" s="63">
        <v>153057</v>
      </c>
      <c r="P15" s="63">
        <v>102611</v>
      </c>
      <c r="Q15" s="63">
        <v>333093</v>
      </c>
      <c r="R15" s="63">
        <v>200029</v>
      </c>
      <c r="S15" s="63">
        <v>133064</v>
      </c>
      <c r="T15" s="63">
        <v>363042</v>
      </c>
      <c r="U15" s="63">
        <v>206798</v>
      </c>
      <c r="V15" s="63">
        <v>156245</v>
      </c>
      <c r="W15" s="65">
        <v>488000</v>
      </c>
      <c r="X15" s="65">
        <v>239600</v>
      </c>
      <c r="Y15" s="65">
        <v>248400</v>
      </c>
      <c r="Z15" s="65">
        <v>454600</v>
      </c>
      <c r="AA15" s="65">
        <v>283400</v>
      </c>
      <c r="AB15" s="65">
        <v>171200</v>
      </c>
      <c r="AC15" s="63">
        <v>567300</v>
      </c>
      <c r="AD15" s="63">
        <v>366700</v>
      </c>
      <c r="AE15" s="63">
        <v>200600</v>
      </c>
      <c r="AF15" s="65">
        <v>684400</v>
      </c>
      <c r="AG15" s="65">
        <v>376500</v>
      </c>
      <c r="AH15" s="65">
        <v>307900</v>
      </c>
      <c r="AI15" s="65">
        <v>792500</v>
      </c>
      <c r="AJ15" s="65">
        <v>439300</v>
      </c>
      <c r="AK15" s="66">
        <v>353200</v>
      </c>
    </row>
    <row r="16" spans="1:37" ht="12.75">
      <c r="A16" s="69" t="s">
        <v>8</v>
      </c>
      <c r="B16" s="68">
        <v>14975</v>
      </c>
      <c r="C16" s="68">
        <v>14336</v>
      </c>
      <c r="D16" s="67">
        <f>+B16-C16</f>
        <v>639</v>
      </c>
      <c r="E16" s="68">
        <v>15991</v>
      </c>
      <c r="F16" s="68">
        <v>16155</v>
      </c>
      <c r="G16" s="67">
        <f t="shared" si="0"/>
        <v>-164</v>
      </c>
      <c r="H16" s="68">
        <v>23054</v>
      </c>
      <c r="I16" s="68">
        <v>16534</v>
      </c>
      <c r="J16" s="68">
        <f t="shared" si="1"/>
        <v>6520</v>
      </c>
      <c r="K16" s="68">
        <v>29858</v>
      </c>
      <c r="L16" s="68">
        <v>23571</v>
      </c>
      <c r="M16" s="68">
        <f>(K16-L16)</f>
        <v>6287</v>
      </c>
      <c r="N16" s="68">
        <v>34871</v>
      </c>
      <c r="O16" s="68">
        <v>29432</v>
      </c>
      <c r="P16" s="68">
        <v>5439</v>
      </c>
      <c r="Q16" s="68">
        <v>41127</v>
      </c>
      <c r="R16" s="68">
        <v>30249</v>
      </c>
      <c r="S16" s="68">
        <v>10878</v>
      </c>
      <c r="T16" s="68">
        <v>45526</v>
      </c>
      <c r="U16" s="68">
        <v>37190</v>
      </c>
      <c r="V16" s="67">
        <v>8335</v>
      </c>
      <c r="W16" s="20">
        <v>50200</v>
      </c>
      <c r="X16" s="20">
        <v>43400</v>
      </c>
      <c r="Y16" s="20">
        <v>6800</v>
      </c>
      <c r="Z16" s="20">
        <v>56000</v>
      </c>
      <c r="AA16" s="20">
        <v>44200</v>
      </c>
      <c r="AB16" s="20">
        <v>11800</v>
      </c>
      <c r="AC16" s="68">
        <v>71900</v>
      </c>
      <c r="AD16" s="68">
        <v>50200</v>
      </c>
      <c r="AE16" s="67">
        <v>21600</v>
      </c>
      <c r="AF16" s="20">
        <v>89200</v>
      </c>
      <c r="AG16" s="20">
        <v>65900</v>
      </c>
      <c r="AH16" s="20">
        <v>23300</v>
      </c>
      <c r="AI16" s="20">
        <v>97900</v>
      </c>
      <c r="AJ16" s="20">
        <v>64300</v>
      </c>
      <c r="AK16" s="62">
        <v>33500</v>
      </c>
    </row>
    <row r="17" spans="1:37" s="2" customFormat="1" ht="12.75">
      <c r="A17" s="69" t="s">
        <v>9</v>
      </c>
      <c r="B17" s="63">
        <v>10326</v>
      </c>
      <c r="C17" s="63">
        <v>16486</v>
      </c>
      <c r="D17" s="64">
        <f>+B17-C17</f>
        <v>-6160</v>
      </c>
      <c r="E17" s="63">
        <v>12261</v>
      </c>
      <c r="F17" s="63">
        <v>15828</v>
      </c>
      <c r="G17" s="64">
        <f t="shared" si="0"/>
        <v>-3567</v>
      </c>
      <c r="H17" s="63">
        <v>14714</v>
      </c>
      <c r="I17" s="63">
        <v>10688</v>
      </c>
      <c r="J17" s="63">
        <f t="shared" si="1"/>
        <v>4026</v>
      </c>
      <c r="K17" s="63">
        <v>21021</v>
      </c>
      <c r="L17" s="63">
        <v>20363</v>
      </c>
      <c r="M17" s="63">
        <f>(K17-L17)</f>
        <v>658</v>
      </c>
      <c r="N17" s="63">
        <v>28023</v>
      </c>
      <c r="O17" s="63">
        <v>36928</v>
      </c>
      <c r="P17" s="63">
        <v>-8905</v>
      </c>
      <c r="Q17" s="63">
        <v>36049</v>
      </c>
      <c r="R17" s="63">
        <v>36504</v>
      </c>
      <c r="S17" s="63">
        <v>-455</v>
      </c>
      <c r="T17" s="63">
        <v>40200</v>
      </c>
      <c r="U17" s="63">
        <v>46279</v>
      </c>
      <c r="V17" s="64">
        <v>-6079</v>
      </c>
      <c r="W17" s="65">
        <v>52100</v>
      </c>
      <c r="X17" s="65">
        <v>58500</v>
      </c>
      <c r="Y17" s="65">
        <v>-6400</v>
      </c>
      <c r="Z17" s="65">
        <v>52900</v>
      </c>
      <c r="AA17" s="65">
        <v>56400</v>
      </c>
      <c r="AB17" s="65">
        <v>-3500</v>
      </c>
      <c r="AC17" s="63">
        <v>64900</v>
      </c>
      <c r="AD17" s="63">
        <v>63200</v>
      </c>
      <c r="AE17" s="64">
        <v>1600</v>
      </c>
      <c r="AF17" s="65">
        <v>87600</v>
      </c>
      <c r="AG17" s="65">
        <v>78800</v>
      </c>
      <c r="AH17" s="65">
        <v>8800</v>
      </c>
      <c r="AI17" s="65">
        <v>94300</v>
      </c>
      <c r="AJ17" s="65">
        <v>80600</v>
      </c>
      <c r="AK17" s="66">
        <v>13700</v>
      </c>
    </row>
    <row r="18" spans="1:37" ht="12.75">
      <c r="A18" s="69" t="s">
        <v>10</v>
      </c>
      <c r="B18" s="68">
        <v>1374</v>
      </c>
      <c r="C18" s="68">
        <v>1339</v>
      </c>
      <c r="D18" s="67">
        <f>+B18-C18</f>
        <v>35</v>
      </c>
      <c r="E18" s="68">
        <v>1783</v>
      </c>
      <c r="F18" s="68">
        <v>1687</v>
      </c>
      <c r="G18" s="67">
        <f t="shared" si="0"/>
        <v>96</v>
      </c>
      <c r="H18" s="68">
        <v>1922</v>
      </c>
      <c r="I18" s="68">
        <v>1672</v>
      </c>
      <c r="J18" s="68">
        <f t="shared" si="1"/>
        <v>250</v>
      </c>
      <c r="K18" s="68">
        <v>3913</v>
      </c>
      <c r="L18" s="68">
        <v>3249</v>
      </c>
      <c r="M18" s="68">
        <f>(K18-L18)</f>
        <v>664</v>
      </c>
      <c r="N18" s="68">
        <v>4694</v>
      </c>
      <c r="O18" s="68">
        <v>4965</v>
      </c>
      <c r="P18" s="68">
        <v>-271</v>
      </c>
      <c r="Q18" s="68">
        <v>5403</v>
      </c>
      <c r="R18" s="68">
        <v>2903</v>
      </c>
      <c r="S18" s="68">
        <v>2500</v>
      </c>
      <c r="T18" s="68">
        <v>6586</v>
      </c>
      <c r="U18" s="68">
        <v>4192</v>
      </c>
      <c r="V18" s="67">
        <v>2394</v>
      </c>
      <c r="W18" s="20">
        <v>6600</v>
      </c>
      <c r="X18" s="20">
        <v>5100</v>
      </c>
      <c r="Y18" s="20">
        <v>1500</v>
      </c>
      <c r="Z18" s="20">
        <v>7600</v>
      </c>
      <c r="AA18" s="20">
        <v>6000</v>
      </c>
      <c r="AB18" s="20">
        <v>1600</v>
      </c>
      <c r="AC18" s="68">
        <v>8900</v>
      </c>
      <c r="AD18" s="68">
        <v>6400</v>
      </c>
      <c r="AE18" s="67">
        <v>2500</v>
      </c>
      <c r="AF18" s="20">
        <v>12700</v>
      </c>
      <c r="AG18" s="20">
        <v>7200</v>
      </c>
      <c r="AH18" s="20">
        <v>5500</v>
      </c>
      <c r="AI18" s="20">
        <v>12100</v>
      </c>
      <c r="AJ18" s="20">
        <v>7700</v>
      </c>
      <c r="AK18" s="62">
        <v>4500</v>
      </c>
    </row>
    <row r="19" spans="1:37" s="2" customFormat="1" ht="12.75">
      <c r="A19" s="69" t="s">
        <v>11</v>
      </c>
      <c r="B19" s="63"/>
      <c r="C19" s="63"/>
      <c r="D19" s="64"/>
      <c r="E19" s="63"/>
      <c r="F19" s="63"/>
      <c r="G19" s="64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5"/>
      <c r="X19" s="65"/>
      <c r="Y19" s="65"/>
      <c r="Z19" s="65"/>
      <c r="AA19" s="65"/>
      <c r="AB19" s="65"/>
      <c r="AC19" s="63"/>
      <c r="AD19" s="63"/>
      <c r="AE19" s="63"/>
      <c r="AF19" s="65"/>
      <c r="AG19" s="65"/>
      <c r="AH19" s="65"/>
      <c r="AI19" s="65"/>
      <c r="AJ19" s="65"/>
      <c r="AK19" s="66"/>
    </row>
    <row r="20" spans="1:37" ht="12.75">
      <c r="A20" s="69" t="s">
        <v>12</v>
      </c>
      <c r="B20" s="20">
        <v>2467</v>
      </c>
      <c r="C20" s="20">
        <v>1349</v>
      </c>
      <c r="D20" s="20">
        <f>+B20-C20</f>
        <v>1118</v>
      </c>
      <c r="E20" s="20">
        <v>1417</v>
      </c>
      <c r="F20" s="20">
        <v>1105</v>
      </c>
      <c r="G20" s="20">
        <f>(E20-F20)</f>
        <v>312</v>
      </c>
      <c r="H20" s="20">
        <v>1105</v>
      </c>
      <c r="I20" s="20">
        <v>976</v>
      </c>
      <c r="J20" s="20">
        <f>(H20-I20)</f>
        <v>129</v>
      </c>
      <c r="K20" s="68">
        <v>1797</v>
      </c>
      <c r="L20" s="68">
        <v>1843</v>
      </c>
      <c r="M20" s="68">
        <f>(K20-L20)</f>
        <v>-46</v>
      </c>
      <c r="N20" s="68">
        <v>1396</v>
      </c>
      <c r="O20" s="68">
        <v>2343</v>
      </c>
      <c r="P20" s="68">
        <v>-947</v>
      </c>
      <c r="Q20" s="68">
        <v>1143</v>
      </c>
      <c r="R20" s="68">
        <v>1825</v>
      </c>
      <c r="S20" s="68">
        <v>-682</v>
      </c>
      <c r="T20" s="68">
        <v>1331</v>
      </c>
      <c r="U20" s="68">
        <v>1517</v>
      </c>
      <c r="V20" s="67">
        <v>-186</v>
      </c>
      <c r="W20" s="20">
        <v>1800</v>
      </c>
      <c r="X20" s="20">
        <v>3800</v>
      </c>
      <c r="Y20" s="20">
        <v>-2000</v>
      </c>
      <c r="Z20" s="20">
        <v>2100</v>
      </c>
      <c r="AA20" s="20">
        <v>2400</v>
      </c>
      <c r="AB20" s="20">
        <v>-300</v>
      </c>
      <c r="AC20" s="68">
        <v>2400</v>
      </c>
      <c r="AD20" s="68">
        <v>3700</v>
      </c>
      <c r="AE20" s="67">
        <v>-1300</v>
      </c>
      <c r="AF20" s="20">
        <v>2300</v>
      </c>
      <c r="AG20" s="20">
        <v>3700</v>
      </c>
      <c r="AH20" s="20">
        <v>-1500</v>
      </c>
      <c r="AI20" s="20">
        <v>3100</v>
      </c>
      <c r="AJ20" s="20">
        <v>4400</v>
      </c>
      <c r="AK20" s="62">
        <v>-1300</v>
      </c>
    </row>
    <row r="21" spans="1:37" s="2" customFormat="1" ht="12.75">
      <c r="A21" s="69" t="s">
        <v>13</v>
      </c>
      <c r="B21" s="63">
        <v>52597</v>
      </c>
      <c r="C21" s="63">
        <v>32340</v>
      </c>
      <c r="D21" s="64">
        <f aca="true" t="shared" si="4" ref="D21:D28">+B21-C21</f>
        <v>20257</v>
      </c>
      <c r="E21" s="63">
        <v>68967</v>
      </c>
      <c r="F21" s="63">
        <v>48000</v>
      </c>
      <c r="G21" s="64">
        <f>(E21-F21)</f>
        <v>20967</v>
      </c>
      <c r="H21" s="63">
        <v>82380</v>
      </c>
      <c r="I21" s="63">
        <v>46924</v>
      </c>
      <c r="J21" s="63">
        <f>(H21-I21)</f>
        <v>35456</v>
      </c>
      <c r="K21" s="63">
        <v>137122</v>
      </c>
      <c r="L21" s="63">
        <v>75854</v>
      </c>
      <c r="M21" s="63">
        <f>(K21-L21)</f>
        <v>61268</v>
      </c>
      <c r="N21" s="63">
        <v>186684</v>
      </c>
      <c r="O21" s="63">
        <v>79389</v>
      </c>
      <c r="P21" s="63">
        <v>107295</v>
      </c>
      <c r="Q21" s="63">
        <v>249371</v>
      </c>
      <c r="R21" s="63">
        <v>128548</v>
      </c>
      <c r="S21" s="63">
        <v>120823</v>
      </c>
      <c r="T21" s="63">
        <v>269400</v>
      </c>
      <c r="U21" s="63">
        <v>117619</v>
      </c>
      <c r="V21" s="64">
        <v>151782</v>
      </c>
      <c r="W21" s="65">
        <v>377300</v>
      </c>
      <c r="X21" s="65">
        <v>128700</v>
      </c>
      <c r="Y21" s="65">
        <v>248600</v>
      </c>
      <c r="Z21" s="65">
        <v>334700</v>
      </c>
      <c r="AA21" s="65">
        <v>174200</v>
      </c>
      <c r="AB21" s="65">
        <v>160500</v>
      </c>
      <c r="AC21" s="63">
        <v>419300</v>
      </c>
      <c r="AD21" s="63">
        <v>243200</v>
      </c>
      <c r="AE21" s="64">
        <v>176100</v>
      </c>
      <c r="AF21" s="65">
        <v>492700</v>
      </c>
      <c r="AG21" s="65">
        <v>220800</v>
      </c>
      <c r="AH21" s="65">
        <v>271800</v>
      </c>
      <c r="AI21" s="65">
        <v>585100</v>
      </c>
      <c r="AJ21" s="65">
        <v>282200</v>
      </c>
      <c r="AK21" s="66">
        <v>302800</v>
      </c>
    </row>
    <row r="22" spans="1:37" ht="12.75">
      <c r="A22" s="47" t="s">
        <v>14</v>
      </c>
      <c r="B22" s="67">
        <f>+B23+B24</f>
        <v>77289</v>
      </c>
      <c r="C22" s="67">
        <f>+C23+C24</f>
        <v>1729</v>
      </c>
      <c r="D22" s="67">
        <f t="shared" si="4"/>
        <v>75560</v>
      </c>
      <c r="E22" s="68">
        <f aca="true" t="shared" si="5" ref="E22:J22">SUM(E23:E24)</f>
        <v>85289</v>
      </c>
      <c r="F22" s="68">
        <f t="shared" si="5"/>
        <v>3886</v>
      </c>
      <c r="G22" s="68">
        <f t="shared" si="5"/>
        <v>81403</v>
      </c>
      <c r="H22" s="68">
        <f t="shared" si="5"/>
        <v>104329</v>
      </c>
      <c r="I22" s="68">
        <f t="shared" si="5"/>
        <v>2633</v>
      </c>
      <c r="J22" s="68">
        <f t="shared" si="5"/>
        <v>101696</v>
      </c>
      <c r="K22" s="68">
        <f>SUM(K23:K24)</f>
        <v>97201</v>
      </c>
      <c r="L22" s="68">
        <f>SUM(L23:L24)</f>
        <v>4066</v>
      </c>
      <c r="M22" s="68">
        <f>SUM(M23:M24)</f>
        <v>93135</v>
      </c>
      <c r="N22" s="68">
        <v>113566</v>
      </c>
      <c r="O22" s="68">
        <v>4134</v>
      </c>
      <c r="P22" s="68">
        <v>109432</v>
      </c>
      <c r="Q22" s="68">
        <v>142037</v>
      </c>
      <c r="R22" s="68">
        <v>6288</v>
      </c>
      <c r="S22" s="68">
        <v>135749</v>
      </c>
      <c r="T22" s="68">
        <v>177745</v>
      </c>
      <c r="U22" s="68">
        <v>9292</v>
      </c>
      <c r="V22" s="68">
        <v>168452</v>
      </c>
      <c r="W22" s="20">
        <v>216900</v>
      </c>
      <c r="X22" s="20">
        <v>12500</v>
      </c>
      <c r="Y22" s="20">
        <v>204400</v>
      </c>
      <c r="Z22" s="20">
        <v>259300</v>
      </c>
      <c r="AA22" s="20">
        <v>11000</v>
      </c>
      <c r="AB22" s="20">
        <v>248300</v>
      </c>
      <c r="AC22" s="68">
        <v>256300</v>
      </c>
      <c r="AD22" s="68">
        <v>14200</v>
      </c>
      <c r="AE22" s="68">
        <v>242100</v>
      </c>
      <c r="AF22" s="20">
        <v>320700</v>
      </c>
      <c r="AG22" s="20">
        <v>15600</v>
      </c>
      <c r="AH22" s="20">
        <v>305100</v>
      </c>
      <c r="AI22" s="20">
        <v>370500</v>
      </c>
      <c r="AJ22" s="20">
        <v>22100</v>
      </c>
      <c r="AK22" s="62">
        <v>348400</v>
      </c>
    </row>
    <row r="23" spans="1:37" s="2" customFormat="1" ht="12.75">
      <c r="A23" s="69" t="s">
        <v>47</v>
      </c>
      <c r="B23" s="63">
        <v>2197</v>
      </c>
      <c r="C23" s="63">
        <v>0</v>
      </c>
      <c r="D23" s="64">
        <f t="shared" si="4"/>
        <v>2197</v>
      </c>
      <c r="E23" s="63">
        <v>2174</v>
      </c>
      <c r="F23" s="63" t="s">
        <v>57</v>
      </c>
      <c r="G23" s="64">
        <f>(E23-F23)</f>
        <v>2174</v>
      </c>
      <c r="H23" s="63">
        <v>2531</v>
      </c>
      <c r="I23" s="63">
        <v>0</v>
      </c>
      <c r="J23" s="63">
        <f>(H23-I23)</f>
        <v>2531</v>
      </c>
      <c r="K23" s="63">
        <v>2762</v>
      </c>
      <c r="L23" s="63">
        <v>1598</v>
      </c>
      <c r="M23" s="63">
        <f>(K23-L23)</f>
        <v>1164</v>
      </c>
      <c r="N23" s="63">
        <v>2970</v>
      </c>
      <c r="O23" s="63">
        <v>2103</v>
      </c>
      <c r="P23" s="63">
        <v>867</v>
      </c>
      <c r="Q23" s="63">
        <v>2864</v>
      </c>
      <c r="R23" s="63">
        <v>1723</v>
      </c>
      <c r="S23" s="63">
        <v>1141</v>
      </c>
      <c r="T23" s="63">
        <v>3024</v>
      </c>
      <c r="U23" s="63">
        <v>2073</v>
      </c>
      <c r="V23" s="64">
        <v>952</v>
      </c>
      <c r="W23" s="65">
        <v>3000</v>
      </c>
      <c r="X23" s="65">
        <v>1900</v>
      </c>
      <c r="Y23" s="65">
        <v>1100</v>
      </c>
      <c r="Z23" s="65">
        <v>3400</v>
      </c>
      <c r="AA23" s="65">
        <v>2200</v>
      </c>
      <c r="AB23" s="65">
        <v>1200</v>
      </c>
      <c r="AC23" s="63">
        <v>2900</v>
      </c>
      <c r="AD23" s="63">
        <v>2900</v>
      </c>
      <c r="AE23" s="64">
        <v>100</v>
      </c>
      <c r="AF23" s="65">
        <v>3100</v>
      </c>
      <c r="AG23" s="65">
        <v>2900</v>
      </c>
      <c r="AH23" s="65">
        <v>200</v>
      </c>
      <c r="AI23" s="65">
        <v>2500</v>
      </c>
      <c r="AJ23" s="65">
        <v>4200</v>
      </c>
      <c r="AK23" s="66">
        <v>-1700</v>
      </c>
    </row>
    <row r="24" spans="1:37" ht="12.75">
      <c r="A24" s="69" t="s">
        <v>48</v>
      </c>
      <c r="B24" s="68">
        <v>75092</v>
      </c>
      <c r="C24" s="68">
        <v>1729</v>
      </c>
      <c r="D24" s="67">
        <f t="shared" si="4"/>
        <v>73363</v>
      </c>
      <c r="E24" s="68">
        <v>83115</v>
      </c>
      <c r="F24" s="68">
        <v>3886</v>
      </c>
      <c r="G24" s="67">
        <f>(E24-F24)</f>
        <v>79229</v>
      </c>
      <c r="H24" s="68">
        <v>101798</v>
      </c>
      <c r="I24" s="68">
        <v>2633</v>
      </c>
      <c r="J24" s="68">
        <f>(H24-I24)</f>
        <v>99165</v>
      </c>
      <c r="K24" s="68">
        <v>94439</v>
      </c>
      <c r="L24" s="68">
        <v>2468</v>
      </c>
      <c r="M24" s="68">
        <f>(K24-L24)</f>
        <v>91971</v>
      </c>
      <c r="N24" s="68">
        <v>110596</v>
      </c>
      <c r="O24" s="68">
        <v>2031</v>
      </c>
      <c r="P24" s="68">
        <v>108565</v>
      </c>
      <c r="Q24" s="68">
        <v>139173</v>
      </c>
      <c r="R24" s="68">
        <v>4565</v>
      </c>
      <c r="S24" s="68">
        <v>134608</v>
      </c>
      <c r="T24" s="68">
        <v>174722</v>
      </c>
      <c r="U24" s="68">
        <v>7221</v>
      </c>
      <c r="V24" s="67">
        <v>167501</v>
      </c>
      <c r="W24" s="20">
        <v>213900</v>
      </c>
      <c r="X24" s="20">
        <v>10600</v>
      </c>
      <c r="Y24" s="20">
        <v>203300</v>
      </c>
      <c r="Z24" s="20">
        <v>254600</v>
      </c>
      <c r="AA24" s="20">
        <v>8700</v>
      </c>
      <c r="AB24" s="20">
        <v>245900</v>
      </c>
      <c r="AC24" s="68">
        <v>253300</v>
      </c>
      <c r="AD24" s="68">
        <v>11300</v>
      </c>
      <c r="AE24" s="67">
        <v>242000</v>
      </c>
      <c r="AF24" s="20">
        <v>317600</v>
      </c>
      <c r="AG24" s="20">
        <v>12700</v>
      </c>
      <c r="AH24" s="20">
        <v>304900</v>
      </c>
      <c r="AI24" s="20">
        <v>368000</v>
      </c>
      <c r="AJ24" s="20">
        <v>17900</v>
      </c>
      <c r="AK24" s="62">
        <v>350100</v>
      </c>
    </row>
    <row r="25" spans="1:37" s="2" customFormat="1" ht="12.75">
      <c r="A25" s="47" t="s">
        <v>46</v>
      </c>
      <c r="B25" s="64">
        <f>+B26+B27</f>
        <v>16080</v>
      </c>
      <c r="C25" s="64">
        <f>+C26+C27</f>
        <v>36148</v>
      </c>
      <c r="D25" s="64">
        <f t="shared" si="4"/>
        <v>-20068</v>
      </c>
      <c r="E25" s="63">
        <f aca="true" t="shared" si="6" ref="E25:J25">SUM(E26:E27)</f>
        <v>17049</v>
      </c>
      <c r="F25" s="63">
        <f t="shared" si="6"/>
        <v>33739</v>
      </c>
      <c r="G25" s="63">
        <f t="shared" si="6"/>
        <v>-16690</v>
      </c>
      <c r="H25" s="63">
        <f t="shared" si="6"/>
        <v>17909</v>
      </c>
      <c r="I25" s="63">
        <f t="shared" si="6"/>
        <v>38617</v>
      </c>
      <c r="J25" s="63">
        <f t="shared" si="6"/>
        <v>-20708</v>
      </c>
      <c r="K25" s="63">
        <f>SUM(K26:K27)</f>
        <v>20638</v>
      </c>
      <c r="L25" s="63">
        <f>SUM(L26:L27)</f>
        <v>43013</v>
      </c>
      <c r="M25" s="63">
        <f>SUM(M26:M27)</f>
        <v>-22375</v>
      </c>
      <c r="N25" s="63">
        <v>28426</v>
      </c>
      <c r="O25" s="63">
        <v>54542</v>
      </c>
      <c r="P25" s="63">
        <v>-26116</v>
      </c>
      <c r="Q25" s="63">
        <v>42016</v>
      </c>
      <c r="R25" s="63">
        <v>75250</v>
      </c>
      <c r="S25" s="63">
        <v>-33234</v>
      </c>
      <c r="T25" s="63">
        <v>57301</v>
      </c>
      <c r="U25" s="63">
        <v>77811</v>
      </c>
      <c r="V25" s="63">
        <v>-20509</v>
      </c>
      <c r="W25" s="65">
        <v>65500</v>
      </c>
      <c r="X25" s="65">
        <v>98500</v>
      </c>
      <c r="Y25" s="65">
        <v>-33000</v>
      </c>
      <c r="Z25" s="65">
        <v>62000</v>
      </c>
      <c r="AA25" s="65">
        <v>100100</v>
      </c>
      <c r="AB25" s="65">
        <v>-38100</v>
      </c>
      <c r="AC25" s="63">
        <v>43700</v>
      </c>
      <c r="AD25" s="63">
        <v>125500</v>
      </c>
      <c r="AE25" s="63">
        <v>-81800</v>
      </c>
      <c r="AF25" s="65">
        <v>48400</v>
      </c>
      <c r="AG25" s="65">
        <v>125200</v>
      </c>
      <c r="AH25" s="65">
        <v>-79000</v>
      </c>
      <c r="AI25" s="65">
        <v>55900</v>
      </c>
      <c r="AJ25" s="65">
        <v>172700</v>
      </c>
      <c r="AK25" s="66">
        <v>-116800</v>
      </c>
    </row>
    <row r="26" spans="1:37" ht="12.75">
      <c r="A26" s="69" t="s">
        <v>36</v>
      </c>
      <c r="B26" s="68">
        <v>15487</v>
      </c>
      <c r="C26" s="68">
        <v>33830</v>
      </c>
      <c r="D26" s="67">
        <f t="shared" si="4"/>
        <v>-18343</v>
      </c>
      <c r="E26" s="68">
        <v>16484</v>
      </c>
      <c r="F26" s="68">
        <v>33647</v>
      </c>
      <c r="G26" s="67">
        <f>(E26-F26)</f>
        <v>-17163</v>
      </c>
      <c r="H26" s="68">
        <v>17314</v>
      </c>
      <c r="I26" s="68">
        <v>34586</v>
      </c>
      <c r="J26" s="68">
        <f>(H26-I26)</f>
        <v>-17272</v>
      </c>
      <c r="K26" s="68">
        <v>18538</v>
      </c>
      <c r="L26" s="68">
        <v>36947</v>
      </c>
      <c r="M26" s="68">
        <f>(K26-L26)</f>
        <v>-18409</v>
      </c>
      <c r="N26" s="68">
        <v>27633</v>
      </c>
      <c r="O26" s="68">
        <v>51112</v>
      </c>
      <c r="P26" s="68">
        <v>-23479</v>
      </c>
      <c r="Q26" s="68">
        <v>40297</v>
      </c>
      <c r="R26" s="68">
        <v>70955</v>
      </c>
      <c r="S26" s="68">
        <v>-30658</v>
      </c>
      <c r="T26" s="68">
        <v>55451</v>
      </c>
      <c r="U26" s="68">
        <v>73410</v>
      </c>
      <c r="V26" s="67">
        <v>-17959</v>
      </c>
      <c r="W26" s="20">
        <v>61700</v>
      </c>
      <c r="X26" s="20">
        <v>92300</v>
      </c>
      <c r="Y26" s="20">
        <v>-30600</v>
      </c>
      <c r="Z26" s="20">
        <v>57700</v>
      </c>
      <c r="AA26" s="20">
        <v>91900</v>
      </c>
      <c r="AB26" s="20">
        <v>-34200</v>
      </c>
      <c r="AC26" s="68">
        <v>38600</v>
      </c>
      <c r="AD26" s="68">
        <v>116400</v>
      </c>
      <c r="AE26" s="67">
        <v>-77800</v>
      </c>
      <c r="AF26" s="20">
        <v>36600</v>
      </c>
      <c r="AG26" s="20">
        <v>115600</v>
      </c>
      <c r="AH26" s="20">
        <v>-79000</v>
      </c>
      <c r="AI26" s="20">
        <v>39200</v>
      </c>
      <c r="AJ26" s="20">
        <v>161000</v>
      </c>
      <c r="AK26" s="62">
        <v>-121700</v>
      </c>
    </row>
    <row r="27" spans="1:37" s="2" customFormat="1" ht="12.75">
      <c r="A27" s="69" t="s">
        <v>49</v>
      </c>
      <c r="B27" s="63">
        <v>593</v>
      </c>
      <c r="C27" s="63">
        <v>2318</v>
      </c>
      <c r="D27" s="64">
        <f t="shared" si="4"/>
        <v>-1725</v>
      </c>
      <c r="E27" s="63">
        <v>565</v>
      </c>
      <c r="F27" s="63">
        <v>92</v>
      </c>
      <c r="G27" s="64">
        <f>(E27-F27)</f>
        <v>473</v>
      </c>
      <c r="H27" s="63">
        <v>595</v>
      </c>
      <c r="I27" s="63">
        <v>4031</v>
      </c>
      <c r="J27" s="63">
        <f>(H27-I27)</f>
        <v>-3436</v>
      </c>
      <c r="K27" s="63">
        <v>2100</v>
      </c>
      <c r="L27" s="63">
        <v>6066</v>
      </c>
      <c r="M27" s="63">
        <f>(K27-L27)</f>
        <v>-3966</v>
      </c>
      <c r="N27" s="63">
        <v>793</v>
      </c>
      <c r="O27" s="63">
        <v>3430</v>
      </c>
      <c r="P27" s="63">
        <v>-2637</v>
      </c>
      <c r="Q27" s="63">
        <v>1719</v>
      </c>
      <c r="R27" s="63">
        <v>4295</v>
      </c>
      <c r="S27" s="63">
        <v>-2576</v>
      </c>
      <c r="T27" s="63">
        <v>1849</v>
      </c>
      <c r="U27" s="63">
        <v>4402</v>
      </c>
      <c r="V27" s="64">
        <v>-2551</v>
      </c>
      <c r="W27" s="65">
        <v>3700</v>
      </c>
      <c r="X27" s="65">
        <v>6000</v>
      </c>
      <c r="Y27" s="65">
        <v>-2300</v>
      </c>
      <c r="Z27" s="65">
        <v>4400</v>
      </c>
      <c r="AA27" s="65">
        <v>8100</v>
      </c>
      <c r="AB27" s="65">
        <v>-3700</v>
      </c>
      <c r="AC27" s="63">
        <v>5100</v>
      </c>
      <c r="AD27" s="63">
        <v>9100</v>
      </c>
      <c r="AE27" s="64">
        <v>-4000</v>
      </c>
      <c r="AF27" s="65">
        <v>11800</v>
      </c>
      <c r="AG27" s="65">
        <v>9600</v>
      </c>
      <c r="AH27" s="65">
        <v>2200</v>
      </c>
      <c r="AI27" s="65">
        <v>16700</v>
      </c>
      <c r="AJ27" s="65">
        <v>11700</v>
      </c>
      <c r="AK27" s="66">
        <v>5000</v>
      </c>
    </row>
    <row r="28" spans="1:37" ht="12.75">
      <c r="A28" s="47" t="s">
        <v>39</v>
      </c>
      <c r="B28" s="70">
        <f>+B13+B14</f>
        <v>388453</v>
      </c>
      <c r="C28" s="70">
        <f>+C13+C14</f>
        <v>372027</v>
      </c>
      <c r="D28" s="70">
        <f t="shared" si="4"/>
        <v>16426</v>
      </c>
      <c r="E28" s="71">
        <f aca="true" t="shared" si="7" ref="E28:J28">+E13+E14</f>
        <v>462836</v>
      </c>
      <c r="F28" s="71">
        <f t="shared" si="7"/>
        <v>432176</v>
      </c>
      <c r="G28" s="71">
        <f t="shared" si="7"/>
        <v>30660</v>
      </c>
      <c r="H28" s="71">
        <f t="shared" si="7"/>
        <v>549328</v>
      </c>
      <c r="I28" s="71">
        <f t="shared" si="7"/>
        <v>485345</v>
      </c>
      <c r="J28" s="71">
        <f t="shared" si="7"/>
        <v>63983</v>
      </c>
      <c r="K28" s="71">
        <f>+K13+K14</f>
        <v>693335</v>
      </c>
      <c r="L28" s="71">
        <f>+L13+L14</f>
        <v>705509</v>
      </c>
      <c r="M28" s="71">
        <f>+M13+M14</f>
        <v>-12174</v>
      </c>
      <c r="N28" s="71">
        <v>863408</v>
      </c>
      <c r="O28" s="71">
        <v>907145</v>
      </c>
      <c r="P28" s="71">
        <v>-43737</v>
      </c>
      <c r="Q28" s="71">
        <v>1100017</v>
      </c>
      <c r="R28" s="71">
        <v>1144400</v>
      </c>
      <c r="S28" s="71">
        <v>-44383</v>
      </c>
      <c r="T28" s="71">
        <v>1266096</v>
      </c>
      <c r="U28" s="71">
        <v>1329576</v>
      </c>
      <c r="V28" s="71">
        <v>-63478</v>
      </c>
      <c r="W28" s="72">
        <v>1628400</v>
      </c>
      <c r="X28" s="72">
        <v>1756000</v>
      </c>
      <c r="Y28" s="72">
        <v>-127600</v>
      </c>
      <c r="Z28" s="72">
        <v>1637900</v>
      </c>
      <c r="AA28" s="72">
        <v>1817600</v>
      </c>
      <c r="AB28" s="72">
        <v>-179700</v>
      </c>
      <c r="AC28" s="71">
        <v>2032900</v>
      </c>
      <c r="AD28" s="71">
        <v>2252500</v>
      </c>
      <c r="AE28" s="71">
        <v>-219700</v>
      </c>
      <c r="AF28" s="72">
        <v>2536000</v>
      </c>
      <c r="AG28" s="72">
        <v>2912000</v>
      </c>
      <c r="AH28" s="72">
        <v>-376000</v>
      </c>
      <c r="AI28" s="72">
        <v>2886600</v>
      </c>
      <c r="AJ28" s="72">
        <v>3366200</v>
      </c>
      <c r="AK28" s="73">
        <v>-479600</v>
      </c>
    </row>
    <row r="29" spans="1:37" s="2" customFormat="1" ht="12.75">
      <c r="A29" s="69"/>
      <c r="B29" s="63"/>
      <c r="C29" s="63"/>
      <c r="D29" s="74"/>
      <c r="E29" s="65"/>
      <c r="F29" s="65"/>
      <c r="G29" s="65"/>
      <c r="H29" s="65"/>
      <c r="I29" s="65"/>
      <c r="J29" s="6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4"/>
      <c r="W29" s="65"/>
      <c r="X29" s="65"/>
      <c r="Y29" s="65"/>
      <c r="Z29" s="65"/>
      <c r="AA29" s="65"/>
      <c r="AB29" s="65"/>
      <c r="AC29" s="65"/>
      <c r="AD29" s="63"/>
      <c r="AE29" s="64"/>
      <c r="AF29" s="65"/>
      <c r="AG29" s="65"/>
      <c r="AH29" s="65"/>
      <c r="AI29" s="65"/>
      <c r="AJ29" s="65"/>
      <c r="AK29" s="66"/>
    </row>
    <row r="30" spans="1:37" ht="12.75">
      <c r="A30" s="47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62"/>
    </row>
    <row r="31" spans="1:37" s="2" customFormat="1" ht="12.75">
      <c r="A31" s="47" t="s">
        <v>43</v>
      </c>
      <c r="B31" s="64">
        <f>+B32+B33</f>
        <v>73907</v>
      </c>
      <c r="C31" s="64">
        <f>+C32+C33</f>
        <v>41987</v>
      </c>
      <c r="D31" s="64">
        <f aca="true" t="shared" si="8" ref="D31:D37">+B31-C31</f>
        <v>31920</v>
      </c>
      <c r="E31" s="63">
        <f aca="true" t="shared" si="9" ref="E31:J31">+E32+E33</f>
        <v>67756</v>
      </c>
      <c r="F31" s="63">
        <f t="shared" si="9"/>
        <v>47658</v>
      </c>
      <c r="G31" s="63">
        <f t="shared" si="9"/>
        <v>20098</v>
      </c>
      <c r="H31" s="63">
        <f t="shared" si="9"/>
        <v>149465</v>
      </c>
      <c r="I31" s="63">
        <f t="shared" si="9"/>
        <v>86623</v>
      </c>
      <c r="J31" s="63">
        <f t="shared" si="9"/>
        <v>62842</v>
      </c>
      <c r="K31" s="63">
        <f>+K32+K33</f>
        <v>210205</v>
      </c>
      <c r="L31" s="63">
        <f>+L32+L33</f>
        <v>152148</v>
      </c>
      <c r="M31" s="63">
        <f>+M32+M33</f>
        <v>58057</v>
      </c>
      <c r="N31" s="63">
        <v>342778</v>
      </c>
      <c r="O31" s="63">
        <v>273996</v>
      </c>
      <c r="P31" s="63">
        <v>68782</v>
      </c>
      <c r="Q31" s="63">
        <v>600951</v>
      </c>
      <c r="R31" s="63">
        <v>534160</v>
      </c>
      <c r="S31" s="63">
        <v>66791</v>
      </c>
      <c r="T31" s="63">
        <v>1086530</v>
      </c>
      <c r="U31" s="63">
        <v>912135</v>
      </c>
      <c r="V31" s="63">
        <v>174395</v>
      </c>
      <c r="W31" s="65">
        <v>775600</v>
      </c>
      <c r="X31" s="65">
        <v>740300</v>
      </c>
      <c r="Y31" s="65">
        <v>35300</v>
      </c>
      <c r="Z31" s="65">
        <v>943400</v>
      </c>
      <c r="AA31" s="65">
        <v>703500</v>
      </c>
      <c r="AB31" s="65">
        <v>239900</v>
      </c>
      <c r="AC31" s="63">
        <v>1330200</v>
      </c>
      <c r="AD31" s="63">
        <v>1136700</v>
      </c>
      <c r="AE31" s="63">
        <v>193500</v>
      </c>
      <c r="AF31" s="65">
        <v>1121200</v>
      </c>
      <c r="AG31" s="65">
        <v>932500</v>
      </c>
      <c r="AH31" s="65">
        <v>188700</v>
      </c>
      <c r="AI31" s="65">
        <v>1169800</v>
      </c>
      <c r="AJ31" s="65">
        <v>915200</v>
      </c>
      <c r="AK31" s="66">
        <v>254700</v>
      </c>
    </row>
    <row r="32" spans="1:37" ht="12.75">
      <c r="A32" s="69" t="s">
        <v>44</v>
      </c>
      <c r="B32" s="68">
        <v>29741</v>
      </c>
      <c r="C32" s="68">
        <v>7111</v>
      </c>
      <c r="D32" s="67">
        <f t="shared" si="8"/>
        <v>22630</v>
      </c>
      <c r="E32" s="68">
        <v>25036</v>
      </c>
      <c r="F32" s="68">
        <v>9442</v>
      </c>
      <c r="G32" s="67">
        <f aca="true" t="shared" si="10" ref="G32:G37">(E32-F32)</f>
        <v>15594</v>
      </c>
      <c r="H32" s="68">
        <v>20484</v>
      </c>
      <c r="I32" s="68">
        <v>9540</v>
      </c>
      <c r="J32" s="68">
        <f aca="true" t="shared" si="11" ref="J32:J37">(H32-I32)</f>
        <v>10944</v>
      </c>
      <c r="K32" s="68">
        <v>27392</v>
      </c>
      <c r="L32" s="68">
        <v>10647</v>
      </c>
      <c r="M32" s="68">
        <f>(K32-L32)</f>
        <v>16745</v>
      </c>
      <c r="N32" s="68">
        <v>40690</v>
      </c>
      <c r="O32" s="68">
        <v>27265</v>
      </c>
      <c r="P32" s="68">
        <v>13425</v>
      </c>
      <c r="Q32" s="68">
        <v>106464</v>
      </c>
      <c r="R32" s="68">
        <v>71554</v>
      </c>
      <c r="S32" s="68">
        <v>34910</v>
      </c>
      <c r="T32" s="68">
        <v>149901</v>
      </c>
      <c r="U32" s="68">
        <v>86125</v>
      </c>
      <c r="V32" s="67">
        <v>63776</v>
      </c>
      <c r="W32" s="20">
        <v>196500</v>
      </c>
      <c r="X32" s="20">
        <v>96500</v>
      </c>
      <c r="Y32" s="20">
        <v>100000</v>
      </c>
      <c r="Z32" s="20">
        <v>183000</v>
      </c>
      <c r="AA32" s="20">
        <v>97200</v>
      </c>
      <c r="AB32" s="20">
        <v>85800</v>
      </c>
      <c r="AC32" s="68">
        <v>175900</v>
      </c>
      <c r="AD32" s="68">
        <v>121800</v>
      </c>
      <c r="AE32" s="67">
        <v>54100</v>
      </c>
      <c r="AF32" s="20">
        <v>232000</v>
      </c>
      <c r="AG32" s="20">
        <v>128900</v>
      </c>
      <c r="AH32" s="20">
        <v>103200</v>
      </c>
      <c r="AI32" s="20">
        <v>216700</v>
      </c>
      <c r="AJ32" s="20">
        <v>108600</v>
      </c>
      <c r="AK32" s="62">
        <v>108200</v>
      </c>
    </row>
    <row r="33" spans="1:37" s="2" customFormat="1" ht="12.75">
      <c r="A33" s="69" t="s">
        <v>45</v>
      </c>
      <c r="B33" s="63">
        <v>44166</v>
      </c>
      <c r="C33" s="63">
        <v>34876</v>
      </c>
      <c r="D33" s="64">
        <f t="shared" si="8"/>
        <v>9290</v>
      </c>
      <c r="E33" s="63">
        <v>42720</v>
      </c>
      <c r="F33" s="63">
        <v>38216</v>
      </c>
      <c r="G33" s="64">
        <f t="shared" si="10"/>
        <v>4504</v>
      </c>
      <c r="H33" s="63">
        <v>128981</v>
      </c>
      <c r="I33" s="63">
        <v>77083</v>
      </c>
      <c r="J33" s="63">
        <f t="shared" si="11"/>
        <v>51898</v>
      </c>
      <c r="K33" s="63">
        <v>182813</v>
      </c>
      <c r="L33" s="63">
        <v>141501</v>
      </c>
      <c r="M33" s="63">
        <f>(K33-L33)</f>
        <v>41312</v>
      </c>
      <c r="N33" s="63">
        <v>302088</v>
      </c>
      <c r="O33" s="63">
        <v>246731</v>
      </c>
      <c r="P33" s="63">
        <v>55357</v>
      </c>
      <c r="Q33" s="63">
        <v>494487</v>
      </c>
      <c r="R33" s="63">
        <v>462606</v>
      </c>
      <c r="S33" s="63">
        <v>31881</v>
      </c>
      <c r="T33" s="63">
        <v>936629</v>
      </c>
      <c r="U33" s="63">
        <v>826010</v>
      </c>
      <c r="V33" s="64">
        <v>110619</v>
      </c>
      <c r="W33" s="65">
        <v>579000</v>
      </c>
      <c r="X33" s="65">
        <v>644100</v>
      </c>
      <c r="Y33" s="65">
        <v>-65100</v>
      </c>
      <c r="Z33" s="65">
        <v>760300</v>
      </c>
      <c r="AA33" s="65">
        <v>606300</v>
      </c>
      <c r="AB33" s="65">
        <v>154000</v>
      </c>
      <c r="AC33" s="63">
        <v>1154300</v>
      </c>
      <c r="AD33" s="63">
        <v>1014900</v>
      </c>
      <c r="AE33" s="64">
        <v>139400</v>
      </c>
      <c r="AF33" s="65">
        <v>889200</v>
      </c>
      <c r="AG33" s="65">
        <v>803600</v>
      </c>
      <c r="AH33" s="65">
        <v>85600</v>
      </c>
      <c r="AI33" s="65">
        <v>953100</v>
      </c>
      <c r="AJ33" s="65">
        <v>806600</v>
      </c>
      <c r="AK33" s="66">
        <v>146500</v>
      </c>
    </row>
    <row r="34" spans="1:37" ht="12.75">
      <c r="A34" s="47" t="s">
        <v>16</v>
      </c>
      <c r="B34" s="67">
        <f>+B35+B39+B43</f>
        <v>55418</v>
      </c>
      <c r="C34" s="67">
        <f>+C35+C39+C43</f>
        <v>61302</v>
      </c>
      <c r="D34" s="67">
        <f t="shared" si="8"/>
        <v>-5884</v>
      </c>
      <c r="E34" s="68">
        <f aca="true" t="shared" si="12" ref="E34:M34">+E35+E39+E43</f>
        <v>55899</v>
      </c>
      <c r="F34" s="68">
        <f t="shared" si="12"/>
        <v>74469</v>
      </c>
      <c r="G34" s="68">
        <f t="shared" si="12"/>
        <v>-18570</v>
      </c>
      <c r="H34" s="68">
        <f t="shared" si="12"/>
        <v>90303</v>
      </c>
      <c r="I34" s="68">
        <f t="shared" si="12"/>
        <v>109916</v>
      </c>
      <c r="J34" s="68">
        <f t="shared" si="12"/>
        <v>-19613</v>
      </c>
      <c r="K34" s="68">
        <f t="shared" si="12"/>
        <v>135685</v>
      </c>
      <c r="L34" s="68">
        <f t="shared" si="12"/>
        <v>87090</v>
      </c>
      <c r="M34" s="68">
        <f t="shared" si="12"/>
        <v>48595</v>
      </c>
      <c r="N34" s="68">
        <v>174729</v>
      </c>
      <c r="O34" s="68">
        <v>140332</v>
      </c>
      <c r="P34" s="68">
        <v>34397</v>
      </c>
      <c r="Q34" s="68">
        <v>246525</v>
      </c>
      <c r="R34" s="68">
        <v>136091</v>
      </c>
      <c r="S34" s="68">
        <v>110434</v>
      </c>
      <c r="T34" s="68">
        <v>330331</v>
      </c>
      <c r="U34" s="68">
        <v>166840</v>
      </c>
      <c r="V34" s="68">
        <v>163491</v>
      </c>
      <c r="W34" s="20">
        <v>285400</v>
      </c>
      <c r="X34" s="20">
        <v>250600</v>
      </c>
      <c r="Y34" s="20">
        <v>34800</v>
      </c>
      <c r="Z34" s="20">
        <v>350000</v>
      </c>
      <c r="AA34" s="20">
        <v>292000</v>
      </c>
      <c r="AB34" s="20">
        <v>58000</v>
      </c>
      <c r="AC34" s="68">
        <v>495400</v>
      </c>
      <c r="AD34" s="68">
        <v>362700</v>
      </c>
      <c r="AE34" s="68">
        <v>132700</v>
      </c>
      <c r="AF34" s="20">
        <v>676500</v>
      </c>
      <c r="AG34" s="20">
        <v>586700</v>
      </c>
      <c r="AH34" s="20">
        <v>89700</v>
      </c>
      <c r="AI34" s="20">
        <v>843400</v>
      </c>
      <c r="AJ34" s="20">
        <v>674300</v>
      </c>
      <c r="AK34" s="62">
        <v>169100</v>
      </c>
    </row>
    <row r="35" spans="1:37" s="2" customFormat="1" ht="12.75">
      <c r="A35" s="47" t="s">
        <v>17</v>
      </c>
      <c r="B35" s="64">
        <f>+B36+B37</f>
        <v>16070</v>
      </c>
      <c r="C35" s="64">
        <f>+C36+C37</f>
        <v>10661</v>
      </c>
      <c r="D35" s="64">
        <f t="shared" si="8"/>
        <v>5409</v>
      </c>
      <c r="E35" s="63">
        <f aca="true" t="shared" si="13" ref="E35:J35">+E36+E37</f>
        <v>13902</v>
      </c>
      <c r="F35" s="63">
        <f t="shared" si="13"/>
        <v>28922</v>
      </c>
      <c r="G35" s="63">
        <f t="shared" si="13"/>
        <v>-15020</v>
      </c>
      <c r="H35" s="63">
        <f t="shared" si="13"/>
        <v>15311</v>
      </c>
      <c r="I35" s="63">
        <f t="shared" si="13"/>
        <v>28343</v>
      </c>
      <c r="J35" s="63">
        <f t="shared" si="13"/>
        <v>-13032</v>
      </c>
      <c r="K35" s="63">
        <f>+K36+K37</f>
        <v>16988</v>
      </c>
      <c r="L35" s="63">
        <f>+L36+L37</f>
        <v>8463</v>
      </c>
      <c r="M35" s="63">
        <f>+M36+M37</f>
        <v>8525</v>
      </c>
      <c r="N35" s="63">
        <v>16133</v>
      </c>
      <c r="O35" s="63">
        <v>8541</v>
      </c>
      <c r="P35" s="63">
        <v>7592</v>
      </c>
      <c r="Q35" s="63">
        <v>16978</v>
      </c>
      <c r="R35" s="63">
        <v>9005</v>
      </c>
      <c r="S35" s="63">
        <v>7973</v>
      </c>
      <c r="T35" s="63">
        <v>17019</v>
      </c>
      <c r="U35" s="63">
        <v>8553</v>
      </c>
      <c r="V35" s="63">
        <v>8466</v>
      </c>
      <c r="W35" s="65">
        <v>24300</v>
      </c>
      <c r="X35" s="65">
        <v>12800</v>
      </c>
      <c r="Y35" s="65">
        <v>11500</v>
      </c>
      <c r="Z35" s="65">
        <v>27900</v>
      </c>
      <c r="AA35" s="65">
        <v>14300</v>
      </c>
      <c r="AB35" s="65">
        <v>13600</v>
      </c>
      <c r="AC35" s="63">
        <v>35900</v>
      </c>
      <c r="AD35" s="63">
        <v>13400</v>
      </c>
      <c r="AE35" s="63">
        <v>22500</v>
      </c>
      <c r="AF35" s="65">
        <v>27400</v>
      </c>
      <c r="AG35" s="65">
        <v>16100</v>
      </c>
      <c r="AH35" s="65">
        <v>11300</v>
      </c>
      <c r="AI35" s="65">
        <v>25700</v>
      </c>
      <c r="AJ35" s="65">
        <v>20400</v>
      </c>
      <c r="AK35" s="66">
        <v>5300</v>
      </c>
    </row>
    <row r="36" spans="1:37" ht="12.75">
      <c r="A36" s="69" t="s">
        <v>18</v>
      </c>
      <c r="B36" s="68">
        <v>0</v>
      </c>
      <c r="C36" s="68">
        <v>410</v>
      </c>
      <c r="D36" s="67">
        <f t="shared" si="8"/>
        <v>-410</v>
      </c>
      <c r="E36" s="68">
        <v>0</v>
      </c>
      <c r="F36" s="68">
        <v>157</v>
      </c>
      <c r="G36" s="67">
        <f t="shared" si="10"/>
        <v>-157</v>
      </c>
      <c r="H36" s="68">
        <v>110</v>
      </c>
      <c r="I36" s="68">
        <v>589</v>
      </c>
      <c r="J36" s="68">
        <f t="shared" si="11"/>
        <v>-479</v>
      </c>
      <c r="K36" s="68">
        <v>108</v>
      </c>
      <c r="L36" s="68">
        <v>576</v>
      </c>
      <c r="M36" s="68">
        <f>(K36-L36)</f>
        <v>-468</v>
      </c>
      <c r="N36" s="68">
        <v>106</v>
      </c>
      <c r="O36" s="68">
        <v>390</v>
      </c>
      <c r="P36" s="68">
        <v>-284</v>
      </c>
      <c r="Q36" s="68">
        <v>90</v>
      </c>
      <c r="R36" s="68">
        <v>144</v>
      </c>
      <c r="S36" s="68">
        <v>-54</v>
      </c>
      <c r="T36" s="68">
        <v>94</v>
      </c>
      <c r="U36" s="68">
        <v>112</v>
      </c>
      <c r="V36" s="67">
        <v>-18</v>
      </c>
      <c r="W36" s="20">
        <v>400</v>
      </c>
      <c r="X36" s="20">
        <v>1900</v>
      </c>
      <c r="Y36" s="20">
        <v>-1500</v>
      </c>
      <c r="Z36" s="20">
        <v>400</v>
      </c>
      <c r="AA36" s="20">
        <v>2000</v>
      </c>
      <c r="AB36" s="20">
        <v>-1600</v>
      </c>
      <c r="AC36" s="68">
        <v>300</v>
      </c>
      <c r="AD36" s="68">
        <v>500</v>
      </c>
      <c r="AE36" s="67">
        <v>-100</v>
      </c>
      <c r="AF36" s="20">
        <v>300</v>
      </c>
      <c r="AG36" s="20">
        <v>1100</v>
      </c>
      <c r="AH36" s="20">
        <v>-800</v>
      </c>
      <c r="AI36" s="20">
        <v>300</v>
      </c>
      <c r="AJ36" s="20">
        <v>1800</v>
      </c>
      <c r="AK36" s="62">
        <v>-1600</v>
      </c>
    </row>
    <row r="37" spans="1:37" s="2" customFormat="1" ht="12.75">
      <c r="A37" s="69" t="s">
        <v>19</v>
      </c>
      <c r="B37" s="63">
        <v>16070</v>
      </c>
      <c r="C37" s="63">
        <v>10251</v>
      </c>
      <c r="D37" s="64">
        <f t="shared" si="8"/>
        <v>5819</v>
      </c>
      <c r="E37" s="63">
        <v>13902</v>
      </c>
      <c r="F37" s="63">
        <v>28765</v>
      </c>
      <c r="G37" s="64">
        <f t="shared" si="10"/>
        <v>-14863</v>
      </c>
      <c r="H37" s="63">
        <v>15201</v>
      </c>
      <c r="I37" s="63">
        <v>27754</v>
      </c>
      <c r="J37" s="63">
        <f t="shared" si="11"/>
        <v>-12553</v>
      </c>
      <c r="K37" s="63">
        <v>16880</v>
      </c>
      <c r="L37" s="63">
        <v>7887</v>
      </c>
      <c r="M37" s="63">
        <f>(K37-L37)</f>
        <v>8993</v>
      </c>
      <c r="N37" s="63">
        <v>16027</v>
      </c>
      <c r="O37" s="63">
        <v>8151</v>
      </c>
      <c r="P37" s="63">
        <v>7876</v>
      </c>
      <c r="Q37" s="63">
        <v>16888</v>
      </c>
      <c r="R37" s="63">
        <v>8861</v>
      </c>
      <c r="S37" s="63">
        <v>8027</v>
      </c>
      <c r="T37" s="63">
        <v>16925</v>
      </c>
      <c r="U37" s="63">
        <v>8441</v>
      </c>
      <c r="V37" s="64">
        <v>8484</v>
      </c>
      <c r="W37" s="65">
        <v>24100</v>
      </c>
      <c r="X37" s="65">
        <v>11000</v>
      </c>
      <c r="Y37" s="65">
        <v>13100</v>
      </c>
      <c r="Z37" s="65">
        <v>27600</v>
      </c>
      <c r="AA37" s="65">
        <v>12300</v>
      </c>
      <c r="AB37" s="65">
        <v>15300</v>
      </c>
      <c r="AC37" s="63">
        <v>35500</v>
      </c>
      <c r="AD37" s="63">
        <v>12900</v>
      </c>
      <c r="AE37" s="64">
        <v>22600</v>
      </c>
      <c r="AF37" s="65">
        <v>27000</v>
      </c>
      <c r="AG37" s="65">
        <v>15000</v>
      </c>
      <c r="AH37" s="65">
        <v>12100</v>
      </c>
      <c r="AI37" s="65">
        <v>25500</v>
      </c>
      <c r="AJ37" s="65">
        <v>18600</v>
      </c>
      <c r="AK37" s="66">
        <v>6900</v>
      </c>
    </row>
    <row r="38" spans="1:37" ht="12.75">
      <c r="A38" s="47" t="s">
        <v>20</v>
      </c>
      <c r="B38" s="67"/>
      <c r="C38" s="67"/>
      <c r="D38" s="67"/>
      <c r="E38" s="68"/>
      <c r="F38" s="68"/>
      <c r="G38" s="68"/>
      <c r="H38" s="68"/>
      <c r="I38" s="68"/>
      <c r="J38" s="68"/>
      <c r="K38" s="71"/>
      <c r="L38" s="71"/>
      <c r="M38" s="71"/>
      <c r="N38" s="71"/>
      <c r="O38" s="71"/>
      <c r="P38" s="71"/>
      <c r="Q38" s="71"/>
      <c r="R38" s="71"/>
      <c r="S38" s="71"/>
      <c r="T38" s="68"/>
      <c r="U38" s="68"/>
      <c r="V38" s="67"/>
      <c r="W38" s="20"/>
      <c r="X38" s="20"/>
      <c r="Y38" s="20"/>
      <c r="Z38" s="20"/>
      <c r="AA38" s="20"/>
      <c r="AB38" s="20"/>
      <c r="AC38" s="68"/>
      <c r="AD38" s="68"/>
      <c r="AE38" s="67"/>
      <c r="AF38" s="20"/>
      <c r="AG38" s="20"/>
      <c r="AH38" s="20"/>
      <c r="AI38" s="20"/>
      <c r="AJ38" s="20"/>
      <c r="AK38" s="62"/>
    </row>
    <row r="39" spans="1:37" s="2" customFormat="1" ht="12.75">
      <c r="A39" s="69" t="s">
        <v>21</v>
      </c>
      <c r="B39" s="63">
        <v>12845</v>
      </c>
      <c r="C39" s="63">
        <v>20373</v>
      </c>
      <c r="D39" s="64">
        <v>-7528</v>
      </c>
      <c r="E39" s="65">
        <v>16976</v>
      </c>
      <c r="F39" s="65">
        <v>25196</v>
      </c>
      <c r="G39" s="65">
        <v>-8220</v>
      </c>
      <c r="H39" s="65">
        <v>23979</v>
      </c>
      <c r="I39" s="65">
        <v>37239</v>
      </c>
      <c r="J39" s="65">
        <v>-13260</v>
      </c>
      <c r="K39" s="63">
        <f>+K40+K41</f>
        <v>40679</v>
      </c>
      <c r="L39" s="63">
        <f>+L40+L41</f>
        <v>17566</v>
      </c>
      <c r="M39" s="63">
        <f>+M40+M41</f>
        <v>23113</v>
      </c>
      <c r="N39" s="63">
        <v>63476</v>
      </c>
      <c r="O39" s="63">
        <v>52971</v>
      </c>
      <c r="P39" s="63">
        <v>10505</v>
      </c>
      <c r="Q39" s="63">
        <v>93932</v>
      </c>
      <c r="R39" s="63">
        <v>21567</v>
      </c>
      <c r="S39" s="63">
        <v>72365</v>
      </c>
      <c r="T39" s="63">
        <v>121942</v>
      </c>
      <c r="U39" s="63">
        <v>30855</v>
      </c>
      <c r="V39" s="63">
        <v>91086</v>
      </c>
      <c r="W39" s="65">
        <v>70800</v>
      </c>
      <c r="X39" s="65">
        <v>34300</v>
      </c>
      <c r="Y39" s="65">
        <v>36500</v>
      </c>
      <c r="Z39" s="65">
        <v>70600</v>
      </c>
      <c r="AA39" s="65">
        <v>61100</v>
      </c>
      <c r="AB39" s="65">
        <v>9500</v>
      </c>
      <c r="AC39" s="63">
        <v>109800</v>
      </c>
      <c r="AD39" s="63">
        <v>54400</v>
      </c>
      <c r="AE39" s="63">
        <v>55400</v>
      </c>
      <c r="AF39" s="65">
        <v>156200</v>
      </c>
      <c r="AG39" s="65">
        <v>108300</v>
      </c>
      <c r="AH39" s="65">
        <v>47900</v>
      </c>
      <c r="AI39" s="65">
        <v>150200</v>
      </c>
      <c r="AJ39" s="65">
        <v>104100</v>
      </c>
      <c r="AK39" s="66">
        <v>46100</v>
      </c>
    </row>
    <row r="40" spans="1:37" ht="12.75">
      <c r="A40" s="69" t="s">
        <v>18</v>
      </c>
      <c r="B40" s="68">
        <v>15</v>
      </c>
      <c r="C40" s="68">
        <v>0</v>
      </c>
      <c r="D40" s="67">
        <f>+B40-C40</f>
        <v>15</v>
      </c>
      <c r="E40" s="68">
        <v>43</v>
      </c>
      <c r="F40" s="68">
        <v>0</v>
      </c>
      <c r="G40" s="67">
        <f>(E40-F40)</f>
        <v>43</v>
      </c>
      <c r="H40" s="68">
        <v>14</v>
      </c>
      <c r="I40" s="68">
        <v>0</v>
      </c>
      <c r="J40" s="68">
        <f>(H40-I40)</f>
        <v>14</v>
      </c>
      <c r="K40" s="68">
        <v>0</v>
      </c>
      <c r="L40" s="68">
        <v>1036</v>
      </c>
      <c r="M40" s="68">
        <f>(K40-L40)</f>
        <v>-1036</v>
      </c>
      <c r="N40" s="68">
        <v>0</v>
      </c>
      <c r="O40" s="20">
        <v>1105</v>
      </c>
      <c r="P40" s="68">
        <v>-1105</v>
      </c>
      <c r="Q40" s="68">
        <v>2837</v>
      </c>
      <c r="R40" s="68">
        <v>4361</v>
      </c>
      <c r="S40" s="68">
        <v>-1524</v>
      </c>
      <c r="T40" s="68">
        <v>6412</v>
      </c>
      <c r="U40" s="68">
        <v>6538</v>
      </c>
      <c r="V40" s="67">
        <v>-126</v>
      </c>
      <c r="W40" s="20">
        <v>9200</v>
      </c>
      <c r="X40" s="20">
        <v>3600</v>
      </c>
      <c r="Y40" s="20">
        <v>5600</v>
      </c>
      <c r="Z40" s="20">
        <v>4700</v>
      </c>
      <c r="AA40" s="20">
        <v>7100</v>
      </c>
      <c r="AB40" s="20">
        <v>-2400</v>
      </c>
      <c r="AC40" s="68">
        <v>8400</v>
      </c>
      <c r="AD40" s="68">
        <v>6900</v>
      </c>
      <c r="AE40" s="67">
        <v>1400</v>
      </c>
      <c r="AF40" s="20">
        <v>17800</v>
      </c>
      <c r="AG40" s="20">
        <v>12100</v>
      </c>
      <c r="AH40" s="20">
        <v>5800</v>
      </c>
      <c r="AI40" s="20">
        <v>11500</v>
      </c>
      <c r="AJ40" s="20">
        <v>12100</v>
      </c>
      <c r="AK40" s="62">
        <v>-600</v>
      </c>
    </row>
    <row r="41" spans="1:37" s="2" customFormat="1" ht="12.75">
      <c r="A41" s="69" t="s">
        <v>19</v>
      </c>
      <c r="B41" s="63">
        <v>12830</v>
      </c>
      <c r="C41" s="63">
        <v>20373</v>
      </c>
      <c r="D41" s="64">
        <f>+B41-C41</f>
        <v>-7543</v>
      </c>
      <c r="E41" s="63">
        <v>16933</v>
      </c>
      <c r="F41" s="63">
        <v>25196</v>
      </c>
      <c r="G41" s="64">
        <f>(E41-F41)</f>
        <v>-8263</v>
      </c>
      <c r="H41" s="63">
        <v>23965</v>
      </c>
      <c r="I41" s="63">
        <v>37239</v>
      </c>
      <c r="J41" s="63">
        <f>(H41-I41)</f>
        <v>-13274</v>
      </c>
      <c r="K41" s="63">
        <v>40679</v>
      </c>
      <c r="L41" s="63">
        <v>16530</v>
      </c>
      <c r="M41" s="63">
        <f>(K41-L41)</f>
        <v>24149</v>
      </c>
      <c r="N41" s="63">
        <v>63476</v>
      </c>
      <c r="O41" s="63">
        <v>51866</v>
      </c>
      <c r="P41" s="63">
        <v>11610</v>
      </c>
      <c r="Q41" s="63">
        <v>91095</v>
      </c>
      <c r="R41" s="63">
        <v>17206</v>
      </c>
      <c r="S41" s="63">
        <v>73889</v>
      </c>
      <c r="T41" s="63">
        <v>115529</v>
      </c>
      <c r="U41" s="63">
        <v>24317</v>
      </c>
      <c r="V41" s="64">
        <v>91212</v>
      </c>
      <c r="W41" s="65">
        <v>61600</v>
      </c>
      <c r="X41" s="65">
        <v>30700</v>
      </c>
      <c r="Y41" s="65">
        <v>30900</v>
      </c>
      <c r="Z41" s="65">
        <v>66000</v>
      </c>
      <c r="AA41" s="65">
        <v>54100</v>
      </c>
      <c r="AB41" s="65">
        <v>11900</v>
      </c>
      <c r="AC41" s="63">
        <v>101500</v>
      </c>
      <c r="AD41" s="63">
        <v>47500</v>
      </c>
      <c r="AE41" s="64">
        <v>53900</v>
      </c>
      <c r="AF41" s="65">
        <v>138300</v>
      </c>
      <c r="AG41" s="65">
        <v>96200</v>
      </c>
      <c r="AH41" s="65">
        <v>42100</v>
      </c>
      <c r="AI41" s="65">
        <v>138600</v>
      </c>
      <c r="AJ41" s="65">
        <v>92000</v>
      </c>
      <c r="AK41" s="66">
        <v>46600</v>
      </c>
    </row>
    <row r="42" spans="1:37" ht="12.75">
      <c r="A42" s="47" t="s">
        <v>73</v>
      </c>
      <c r="B42" s="20"/>
      <c r="C42" s="20"/>
      <c r="D42" s="67"/>
      <c r="E42" s="20"/>
      <c r="F42" s="20"/>
      <c r="G42" s="20"/>
      <c r="H42" s="20"/>
      <c r="I42" s="20"/>
      <c r="J42" s="20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7"/>
      <c r="W42" s="20"/>
      <c r="X42" s="20"/>
      <c r="Y42" s="20"/>
      <c r="Z42" s="20"/>
      <c r="AA42" s="20"/>
      <c r="AB42" s="20"/>
      <c r="AC42" s="68"/>
      <c r="AD42" s="68"/>
      <c r="AE42" s="67"/>
      <c r="AF42" s="20"/>
      <c r="AG42" s="20"/>
      <c r="AH42" s="20"/>
      <c r="AI42" s="20"/>
      <c r="AJ42" s="20"/>
      <c r="AK42" s="62"/>
    </row>
    <row r="43" spans="1:37" s="2" customFormat="1" ht="12.75">
      <c r="A43" s="47" t="s">
        <v>22</v>
      </c>
      <c r="B43" s="63">
        <v>26503</v>
      </c>
      <c r="C43" s="63">
        <v>30268</v>
      </c>
      <c r="D43" s="64">
        <f>+B43-C43</f>
        <v>-3765</v>
      </c>
      <c r="E43" s="63">
        <v>25021</v>
      </c>
      <c r="F43" s="63">
        <v>20351</v>
      </c>
      <c r="G43" s="64">
        <f>(E43-F43)</f>
        <v>4670</v>
      </c>
      <c r="H43" s="63">
        <v>51013</v>
      </c>
      <c r="I43" s="63">
        <v>44334</v>
      </c>
      <c r="J43" s="63">
        <f>(H43-I43)</f>
        <v>6679</v>
      </c>
      <c r="K43" s="63">
        <v>78018</v>
      </c>
      <c r="L43" s="63">
        <v>61061</v>
      </c>
      <c r="M43" s="63">
        <v>16957</v>
      </c>
      <c r="N43" s="63">
        <v>95120</v>
      </c>
      <c r="O43" s="63">
        <v>78820</v>
      </c>
      <c r="P43" s="63">
        <v>16300</v>
      </c>
      <c r="Q43" s="63">
        <v>135615</v>
      </c>
      <c r="R43" s="63">
        <v>105519</v>
      </c>
      <c r="S43" s="63">
        <v>30096</v>
      </c>
      <c r="T43" s="63">
        <v>191370</v>
      </c>
      <c r="U43" s="63">
        <v>127432</v>
      </c>
      <c r="V43" s="64">
        <v>63939</v>
      </c>
      <c r="W43" s="65">
        <v>190100</v>
      </c>
      <c r="X43" s="65">
        <v>203500</v>
      </c>
      <c r="Y43" s="65">
        <v>-13400</v>
      </c>
      <c r="Z43" s="65">
        <v>251600</v>
      </c>
      <c r="AA43" s="65">
        <v>216600</v>
      </c>
      <c r="AB43" s="65">
        <v>35000</v>
      </c>
      <c r="AC43" s="63">
        <v>349700</v>
      </c>
      <c r="AD43" s="63">
        <v>294900</v>
      </c>
      <c r="AE43" s="64">
        <v>54900</v>
      </c>
      <c r="AF43" s="65">
        <v>492900</v>
      </c>
      <c r="AG43" s="65">
        <v>462400</v>
      </c>
      <c r="AH43" s="65">
        <v>30600</v>
      </c>
      <c r="AI43" s="65">
        <v>667400</v>
      </c>
      <c r="AJ43" s="65">
        <v>549800</v>
      </c>
      <c r="AK43" s="66">
        <v>117700</v>
      </c>
    </row>
    <row r="44" spans="1:37" ht="12.75">
      <c r="A44" s="47" t="s">
        <v>23</v>
      </c>
      <c r="B44" s="67">
        <f>+B45+B49</f>
        <v>66113</v>
      </c>
      <c r="C44" s="67">
        <f>+C45+C49</f>
        <v>52335</v>
      </c>
      <c r="D44" s="67">
        <f>+B44-C44</f>
        <v>13778</v>
      </c>
      <c r="E44" s="68">
        <f aca="true" t="shared" si="14" ref="E44:J44">+E45+E49</f>
        <v>91681</v>
      </c>
      <c r="F44" s="68">
        <f t="shared" si="14"/>
        <v>41348</v>
      </c>
      <c r="G44" s="68">
        <f t="shared" si="14"/>
        <v>50333</v>
      </c>
      <c r="H44" s="68">
        <f t="shared" si="14"/>
        <v>88321</v>
      </c>
      <c r="I44" s="68">
        <f t="shared" si="14"/>
        <v>60539</v>
      </c>
      <c r="J44" s="68">
        <f t="shared" si="14"/>
        <v>27782</v>
      </c>
      <c r="K44" s="68">
        <f>+K45+K49</f>
        <v>65278</v>
      </c>
      <c r="L44" s="68">
        <f>+L45+L49</f>
        <v>48238</v>
      </c>
      <c r="M44" s="68">
        <f>+M45+M49</f>
        <v>17040</v>
      </c>
      <c r="N44" s="68">
        <v>95988</v>
      </c>
      <c r="O44" s="68">
        <v>90193</v>
      </c>
      <c r="P44" s="68">
        <v>5795</v>
      </c>
      <c r="Q44" s="68">
        <v>167494</v>
      </c>
      <c r="R44" s="68">
        <v>159017</v>
      </c>
      <c r="S44" s="68">
        <v>8477</v>
      </c>
      <c r="T44" s="68">
        <v>223980</v>
      </c>
      <c r="U44" s="68">
        <v>176824</v>
      </c>
      <c r="V44" s="68">
        <v>47155</v>
      </c>
      <c r="W44" s="20">
        <v>295408</v>
      </c>
      <c r="X44" s="20">
        <v>314700</v>
      </c>
      <c r="Y44" s="20">
        <v>-19300</v>
      </c>
      <c r="Z44" s="20">
        <v>292100</v>
      </c>
      <c r="AA44" s="20">
        <v>282200</v>
      </c>
      <c r="AB44" s="20">
        <v>9900</v>
      </c>
      <c r="AC44" s="68">
        <v>419300</v>
      </c>
      <c r="AD44" s="68">
        <v>397300</v>
      </c>
      <c r="AE44" s="68">
        <v>22000</v>
      </c>
      <c r="AF44" s="20">
        <v>427800</v>
      </c>
      <c r="AG44" s="20">
        <v>356800</v>
      </c>
      <c r="AH44" s="20">
        <v>71000</v>
      </c>
      <c r="AI44" s="20">
        <v>455400</v>
      </c>
      <c r="AJ44" s="20">
        <v>365100</v>
      </c>
      <c r="AK44" s="62">
        <v>90300</v>
      </c>
    </row>
    <row r="45" spans="1:37" s="2" customFormat="1" ht="12.75">
      <c r="A45" s="47" t="s">
        <v>24</v>
      </c>
      <c r="B45" s="64">
        <f aca="true" t="shared" si="15" ref="B45:J45">+B46+B47</f>
        <v>63830</v>
      </c>
      <c r="C45" s="64">
        <f t="shared" si="15"/>
        <v>50998</v>
      </c>
      <c r="D45" s="64">
        <f t="shared" si="15"/>
        <v>12832</v>
      </c>
      <c r="E45" s="63">
        <f t="shared" si="15"/>
        <v>89057</v>
      </c>
      <c r="F45" s="63">
        <f t="shared" si="15"/>
        <v>40157</v>
      </c>
      <c r="G45" s="63">
        <f t="shared" si="15"/>
        <v>48900</v>
      </c>
      <c r="H45" s="63">
        <f t="shared" si="15"/>
        <v>86767</v>
      </c>
      <c r="I45" s="63">
        <f t="shared" si="15"/>
        <v>56833</v>
      </c>
      <c r="J45" s="63">
        <f t="shared" si="15"/>
        <v>29934</v>
      </c>
      <c r="K45" s="63">
        <f>+K46+K47</f>
        <v>64038</v>
      </c>
      <c r="L45" s="63">
        <f>+L46+L47</f>
        <v>46532</v>
      </c>
      <c r="M45" s="63">
        <f>+M46+M47</f>
        <v>17506</v>
      </c>
      <c r="N45" s="63">
        <v>91200</v>
      </c>
      <c r="O45" s="63">
        <v>89569</v>
      </c>
      <c r="P45" s="63">
        <v>1631</v>
      </c>
      <c r="Q45" s="63">
        <v>165656</v>
      </c>
      <c r="R45" s="63">
        <v>158660</v>
      </c>
      <c r="S45" s="63">
        <v>6996</v>
      </c>
      <c r="T45" s="63">
        <v>223664</v>
      </c>
      <c r="U45" s="63">
        <v>175113</v>
      </c>
      <c r="V45" s="63">
        <v>48551</v>
      </c>
      <c r="W45" s="65">
        <v>294800</v>
      </c>
      <c r="X45" s="65">
        <v>311900</v>
      </c>
      <c r="Y45" s="65">
        <v>-17100</v>
      </c>
      <c r="Z45" s="65">
        <v>289300</v>
      </c>
      <c r="AA45" s="65">
        <v>280100</v>
      </c>
      <c r="AB45" s="65">
        <v>9200</v>
      </c>
      <c r="AC45" s="63">
        <v>411600</v>
      </c>
      <c r="AD45" s="63">
        <v>391900</v>
      </c>
      <c r="AE45" s="63">
        <v>19700</v>
      </c>
      <c r="AF45" s="65">
        <v>425900</v>
      </c>
      <c r="AG45" s="65">
        <v>355600</v>
      </c>
      <c r="AH45" s="65">
        <v>70300</v>
      </c>
      <c r="AI45" s="65">
        <v>451900</v>
      </c>
      <c r="AJ45" s="65">
        <v>364200</v>
      </c>
      <c r="AK45" s="66">
        <v>87700</v>
      </c>
    </row>
    <row r="46" spans="1:37" ht="12.75">
      <c r="A46" s="69" t="s">
        <v>25</v>
      </c>
      <c r="B46" s="68">
        <v>6121</v>
      </c>
      <c r="C46" s="68">
        <v>8046</v>
      </c>
      <c r="D46" s="67">
        <f aca="true" t="shared" si="16" ref="D46:D51">+B46-C46</f>
        <v>-1925</v>
      </c>
      <c r="E46" s="68">
        <v>29443</v>
      </c>
      <c r="F46" s="68">
        <v>4777</v>
      </c>
      <c r="G46" s="67">
        <f aca="true" t="shared" si="17" ref="G46:G51">(E46-F46)</f>
        <v>24666</v>
      </c>
      <c r="H46" s="68">
        <v>4345</v>
      </c>
      <c r="I46" s="68">
        <v>733</v>
      </c>
      <c r="J46" s="68">
        <f aca="true" t="shared" si="18" ref="J46:J51">(H46-I46)</f>
        <v>3612</v>
      </c>
      <c r="K46" s="68">
        <v>2276</v>
      </c>
      <c r="L46" s="68">
        <v>2481</v>
      </c>
      <c r="M46" s="68">
        <f aca="true" t="shared" si="19" ref="M46:M51">(K46-L46)</f>
        <v>-205</v>
      </c>
      <c r="N46" s="68">
        <v>3369</v>
      </c>
      <c r="O46" s="68">
        <v>17711</v>
      </c>
      <c r="P46" s="68">
        <v>-14342</v>
      </c>
      <c r="Q46" s="68">
        <v>64972</v>
      </c>
      <c r="R46" s="68">
        <v>80726</v>
      </c>
      <c r="S46" s="68">
        <v>-15754</v>
      </c>
      <c r="T46" s="68">
        <v>78366</v>
      </c>
      <c r="U46" s="68">
        <v>50734</v>
      </c>
      <c r="V46" s="67">
        <v>27632</v>
      </c>
      <c r="W46" s="20">
        <v>114700</v>
      </c>
      <c r="X46" s="20">
        <v>130700</v>
      </c>
      <c r="Y46" s="20">
        <v>-16000</v>
      </c>
      <c r="Z46" s="20">
        <v>81500</v>
      </c>
      <c r="AA46" s="20">
        <v>72600</v>
      </c>
      <c r="AB46" s="20">
        <v>8900</v>
      </c>
      <c r="AC46" s="68">
        <v>159900</v>
      </c>
      <c r="AD46" s="68">
        <v>175500</v>
      </c>
      <c r="AE46" s="67">
        <v>-15600</v>
      </c>
      <c r="AF46" s="20">
        <v>61500</v>
      </c>
      <c r="AG46" s="20">
        <v>68700</v>
      </c>
      <c r="AH46" s="20">
        <v>-7200</v>
      </c>
      <c r="AI46" s="20">
        <v>65400</v>
      </c>
      <c r="AJ46" s="20">
        <v>72600</v>
      </c>
      <c r="AK46" s="62">
        <v>-7200</v>
      </c>
    </row>
    <row r="47" spans="1:37" s="2" customFormat="1" ht="12.75">
      <c r="A47" s="69" t="s">
        <v>26</v>
      </c>
      <c r="B47" s="63">
        <v>57709</v>
      </c>
      <c r="C47" s="63">
        <v>42952</v>
      </c>
      <c r="D47" s="64">
        <f t="shared" si="16"/>
        <v>14757</v>
      </c>
      <c r="E47" s="63">
        <v>59614</v>
      </c>
      <c r="F47" s="63">
        <v>35380</v>
      </c>
      <c r="G47" s="64">
        <f t="shared" si="17"/>
        <v>24234</v>
      </c>
      <c r="H47" s="63">
        <v>82422</v>
      </c>
      <c r="I47" s="63">
        <v>56100</v>
      </c>
      <c r="J47" s="63">
        <f t="shared" si="18"/>
        <v>26322</v>
      </c>
      <c r="K47" s="63">
        <v>61762</v>
      </c>
      <c r="L47" s="63">
        <v>44051</v>
      </c>
      <c r="M47" s="63">
        <f t="shared" si="19"/>
        <v>17711</v>
      </c>
      <c r="N47" s="63">
        <v>87831</v>
      </c>
      <c r="O47" s="63">
        <v>71858</v>
      </c>
      <c r="P47" s="63">
        <v>15973</v>
      </c>
      <c r="Q47" s="63">
        <v>100684</v>
      </c>
      <c r="R47" s="63">
        <v>77934</v>
      </c>
      <c r="S47" s="63">
        <v>22750</v>
      </c>
      <c r="T47" s="63">
        <v>145298</v>
      </c>
      <c r="U47" s="63">
        <v>124379</v>
      </c>
      <c r="V47" s="64">
        <v>20919</v>
      </c>
      <c r="W47" s="65">
        <v>180100</v>
      </c>
      <c r="X47" s="65">
        <v>181300</v>
      </c>
      <c r="Y47" s="65">
        <v>-1200</v>
      </c>
      <c r="Z47" s="65">
        <v>207800</v>
      </c>
      <c r="AA47" s="65">
        <v>207600</v>
      </c>
      <c r="AB47" s="65">
        <v>200</v>
      </c>
      <c r="AC47" s="63">
        <v>251600</v>
      </c>
      <c r="AD47" s="63">
        <v>216400</v>
      </c>
      <c r="AE47" s="64">
        <v>35300</v>
      </c>
      <c r="AF47" s="65">
        <v>364300</v>
      </c>
      <c r="AG47" s="65">
        <v>286900</v>
      </c>
      <c r="AH47" s="65">
        <v>77400</v>
      </c>
      <c r="AI47" s="65">
        <v>386400</v>
      </c>
      <c r="AJ47" s="65">
        <v>291600</v>
      </c>
      <c r="AK47" s="66">
        <v>94800</v>
      </c>
    </row>
    <row r="48" spans="1:37" ht="12.75">
      <c r="A48" s="69" t="s">
        <v>50</v>
      </c>
      <c r="B48" s="68">
        <v>54464</v>
      </c>
      <c r="C48" s="68">
        <v>41337</v>
      </c>
      <c r="D48" s="67">
        <f t="shared" si="16"/>
        <v>13127</v>
      </c>
      <c r="E48" s="68">
        <v>49439</v>
      </c>
      <c r="F48" s="68">
        <v>35015</v>
      </c>
      <c r="G48" s="67">
        <f t="shared" si="17"/>
        <v>14424</v>
      </c>
      <c r="H48" s="68">
        <v>65739</v>
      </c>
      <c r="I48" s="68">
        <v>48870</v>
      </c>
      <c r="J48" s="68">
        <f t="shared" si="18"/>
        <v>16869</v>
      </c>
      <c r="K48" s="68">
        <v>36225</v>
      </c>
      <c r="L48" s="68">
        <v>40664</v>
      </c>
      <c r="M48" s="68">
        <f t="shared" si="19"/>
        <v>-4439</v>
      </c>
      <c r="N48" s="68">
        <v>79190</v>
      </c>
      <c r="O48" s="68">
        <v>66733</v>
      </c>
      <c r="P48" s="68">
        <v>12457</v>
      </c>
      <c r="Q48" s="68">
        <v>89950</v>
      </c>
      <c r="R48" s="68">
        <v>70376</v>
      </c>
      <c r="S48" s="68">
        <v>19574</v>
      </c>
      <c r="T48" s="68">
        <v>118078</v>
      </c>
      <c r="U48" s="68">
        <v>117372</v>
      </c>
      <c r="V48" s="67">
        <v>705</v>
      </c>
      <c r="W48" s="20">
        <v>171000</v>
      </c>
      <c r="X48" s="20">
        <v>150600</v>
      </c>
      <c r="Y48" s="20">
        <v>20400</v>
      </c>
      <c r="Z48" s="20">
        <v>196500</v>
      </c>
      <c r="AA48" s="20">
        <v>182100</v>
      </c>
      <c r="AB48" s="20">
        <v>14400</v>
      </c>
      <c r="AC48" s="68">
        <v>224300</v>
      </c>
      <c r="AD48" s="68">
        <v>209500</v>
      </c>
      <c r="AE48" s="67">
        <v>14800</v>
      </c>
      <c r="AF48" s="20">
        <v>310500</v>
      </c>
      <c r="AG48" s="20">
        <v>252300</v>
      </c>
      <c r="AH48" s="20">
        <v>58200</v>
      </c>
      <c r="AI48" s="20">
        <v>355200</v>
      </c>
      <c r="AJ48" s="20">
        <v>274500</v>
      </c>
      <c r="AK48" s="62">
        <v>80700</v>
      </c>
    </row>
    <row r="49" spans="1:37" s="2" customFormat="1" ht="12.75">
      <c r="A49" s="47" t="s">
        <v>27</v>
      </c>
      <c r="B49" s="63">
        <v>2283</v>
      </c>
      <c r="C49" s="63">
        <v>1337</v>
      </c>
      <c r="D49" s="64">
        <f t="shared" si="16"/>
        <v>946</v>
      </c>
      <c r="E49" s="63">
        <v>2624</v>
      </c>
      <c r="F49" s="63">
        <v>1191</v>
      </c>
      <c r="G49" s="64">
        <f t="shared" si="17"/>
        <v>1433</v>
      </c>
      <c r="H49" s="63">
        <v>1554</v>
      </c>
      <c r="I49" s="63">
        <v>3706</v>
      </c>
      <c r="J49" s="63">
        <f t="shared" si="18"/>
        <v>-2152</v>
      </c>
      <c r="K49" s="63">
        <v>1240</v>
      </c>
      <c r="L49" s="63">
        <v>1706</v>
      </c>
      <c r="M49" s="63">
        <f t="shared" si="19"/>
        <v>-466</v>
      </c>
      <c r="N49" s="63">
        <v>4788</v>
      </c>
      <c r="O49" s="63">
        <v>624</v>
      </c>
      <c r="P49" s="63">
        <v>4164</v>
      </c>
      <c r="Q49" s="63">
        <v>1838</v>
      </c>
      <c r="R49" s="63">
        <v>357</v>
      </c>
      <c r="S49" s="63">
        <v>1481</v>
      </c>
      <c r="T49" s="63">
        <v>314</v>
      </c>
      <c r="U49" s="63">
        <v>1712</v>
      </c>
      <c r="V49" s="64">
        <v>-1397</v>
      </c>
      <c r="W49" s="65">
        <v>600</v>
      </c>
      <c r="X49" s="65">
        <v>2700</v>
      </c>
      <c r="Y49" s="65">
        <v>-2100</v>
      </c>
      <c r="Z49" s="65">
        <v>2900</v>
      </c>
      <c r="AA49" s="65">
        <v>2200</v>
      </c>
      <c r="AB49" s="65">
        <v>700</v>
      </c>
      <c r="AC49" s="63">
        <v>7700</v>
      </c>
      <c r="AD49" s="63">
        <v>5400</v>
      </c>
      <c r="AE49" s="64">
        <v>2300</v>
      </c>
      <c r="AF49" s="65">
        <v>2000</v>
      </c>
      <c r="AG49" s="65">
        <v>1200</v>
      </c>
      <c r="AH49" s="65">
        <v>700</v>
      </c>
      <c r="AI49" s="65">
        <v>3500</v>
      </c>
      <c r="AJ49" s="65">
        <v>900</v>
      </c>
      <c r="AK49" s="66">
        <v>2600</v>
      </c>
    </row>
    <row r="50" spans="1:37" ht="12.75">
      <c r="A50" s="47" t="s">
        <v>28</v>
      </c>
      <c r="B50" s="68">
        <v>0</v>
      </c>
      <c r="C50" s="68">
        <v>2457</v>
      </c>
      <c r="D50" s="67">
        <f t="shared" si="16"/>
        <v>-2457</v>
      </c>
      <c r="E50" s="68">
        <v>0</v>
      </c>
      <c r="F50" s="68">
        <v>2306</v>
      </c>
      <c r="G50" s="67">
        <f t="shared" si="17"/>
        <v>-2306</v>
      </c>
      <c r="H50" s="68">
        <v>0</v>
      </c>
      <c r="I50" s="68">
        <v>1756</v>
      </c>
      <c r="J50" s="68">
        <f t="shared" si="18"/>
        <v>-1756</v>
      </c>
      <c r="K50" s="68">
        <v>0</v>
      </c>
      <c r="L50" s="68">
        <v>1858</v>
      </c>
      <c r="M50" s="68">
        <f t="shared" si="19"/>
        <v>-1858</v>
      </c>
      <c r="N50" s="68">
        <v>0</v>
      </c>
      <c r="O50" s="68">
        <v>2557</v>
      </c>
      <c r="P50" s="68">
        <v>-2557</v>
      </c>
      <c r="Q50" s="68">
        <v>0</v>
      </c>
      <c r="R50" s="68">
        <v>725</v>
      </c>
      <c r="S50" s="68">
        <v>-725</v>
      </c>
      <c r="T50" s="68">
        <v>0</v>
      </c>
      <c r="U50" s="68">
        <v>492</v>
      </c>
      <c r="V50" s="67">
        <v>-492</v>
      </c>
      <c r="W50" s="75">
        <v>0</v>
      </c>
      <c r="X50" s="20">
        <v>400</v>
      </c>
      <c r="Y50" s="20">
        <v>-400</v>
      </c>
      <c r="Z50" s="75">
        <v>0</v>
      </c>
      <c r="AA50" s="20">
        <v>400</v>
      </c>
      <c r="AB50" s="20">
        <v>-400</v>
      </c>
      <c r="AC50" s="68">
        <v>0</v>
      </c>
      <c r="AD50" s="68">
        <v>300</v>
      </c>
      <c r="AE50" s="67">
        <v>-300</v>
      </c>
      <c r="AF50" s="75">
        <v>0</v>
      </c>
      <c r="AG50" s="20">
        <v>400</v>
      </c>
      <c r="AH50" s="20">
        <v>-400</v>
      </c>
      <c r="AI50" s="20">
        <v>0</v>
      </c>
      <c r="AJ50" s="20">
        <v>300</v>
      </c>
      <c r="AK50" s="62">
        <v>-300</v>
      </c>
    </row>
    <row r="51" spans="1:37" s="2" customFormat="1" ht="12.75">
      <c r="A51" s="47" t="s">
        <v>29</v>
      </c>
      <c r="B51" s="63">
        <v>10966</v>
      </c>
      <c r="C51" s="63">
        <v>7243</v>
      </c>
      <c r="D51" s="64">
        <f t="shared" si="16"/>
        <v>3723</v>
      </c>
      <c r="E51" s="63">
        <v>8901</v>
      </c>
      <c r="F51" s="63">
        <v>6090</v>
      </c>
      <c r="G51" s="64">
        <f t="shared" si="17"/>
        <v>2811</v>
      </c>
      <c r="H51" s="63">
        <v>19885</v>
      </c>
      <c r="I51" s="63">
        <v>11913</v>
      </c>
      <c r="J51" s="63">
        <f t="shared" si="18"/>
        <v>7972</v>
      </c>
      <c r="K51" s="63">
        <v>30507</v>
      </c>
      <c r="L51" s="63">
        <v>26974</v>
      </c>
      <c r="M51" s="63">
        <f t="shared" si="19"/>
        <v>3533</v>
      </c>
      <c r="N51" s="63">
        <v>26451</v>
      </c>
      <c r="O51" s="63">
        <v>20903</v>
      </c>
      <c r="P51" s="63">
        <v>5548</v>
      </c>
      <c r="Q51" s="63">
        <v>36797</v>
      </c>
      <c r="R51" s="63">
        <v>18101</v>
      </c>
      <c r="S51" s="63">
        <v>18696</v>
      </c>
      <c r="T51" s="63">
        <v>117093</v>
      </c>
      <c r="U51" s="63">
        <v>73716</v>
      </c>
      <c r="V51" s="64">
        <v>43377</v>
      </c>
      <c r="W51" s="65">
        <v>76100</v>
      </c>
      <c r="X51" s="65">
        <v>97200</v>
      </c>
      <c r="Y51" s="65">
        <v>-21100</v>
      </c>
      <c r="Z51" s="65">
        <v>54600</v>
      </c>
      <c r="AA51" s="65">
        <v>117800</v>
      </c>
      <c r="AB51" s="65">
        <v>-63200</v>
      </c>
      <c r="AC51" s="63">
        <v>45200</v>
      </c>
      <c r="AD51" s="63">
        <v>101900</v>
      </c>
      <c r="AE51" s="64">
        <v>-56700</v>
      </c>
      <c r="AF51" s="65">
        <v>64100</v>
      </c>
      <c r="AG51" s="65">
        <v>94200</v>
      </c>
      <c r="AH51" s="65">
        <v>-30100</v>
      </c>
      <c r="AI51" s="65">
        <v>97100</v>
      </c>
      <c r="AJ51" s="65">
        <v>125000</v>
      </c>
      <c r="AK51" s="66">
        <v>-27900</v>
      </c>
    </row>
    <row r="52" spans="1:37" ht="12.75">
      <c r="A52" s="47" t="s">
        <v>40</v>
      </c>
      <c r="B52" s="70">
        <f aca="true" t="shared" si="20" ref="B52:I52">+B31+B34+B44+B50+B51</f>
        <v>206404</v>
      </c>
      <c r="C52" s="70">
        <v>165324</v>
      </c>
      <c r="D52" s="70">
        <v>41080</v>
      </c>
      <c r="E52" s="71">
        <f t="shared" si="20"/>
        <v>224237</v>
      </c>
      <c r="F52" s="71">
        <f t="shared" si="20"/>
        <v>171871</v>
      </c>
      <c r="G52" s="71">
        <f t="shared" si="20"/>
        <v>52366</v>
      </c>
      <c r="H52" s="71">
        <f t="shared" si="20"/>
        <v>347974</v>
      </c>
      <c r="I52" s="71">
        <f t="shared" si="20"/>
        <v>270747</v>
      </c>
      <c r="J52" s="71">
        <v>77227</v>
      </c>
      <c r="K52" s="71">
        <v>441675</v>
      </c>
      <c r="L52" s="71">
        <v>316308</v>
      </c>
      <c r="M52" s="71">
        <v>125367</v>
      </c>
      <c r="N52" s="71">
        <v>639946</v>
      </c>
      <c r="O52" s="71">
        <v>527981</v>
      </c>
      <c r="P52" s="71">
        <v>111965</v>
      </c>
      <c r="Q52" s="71">
        <v>1051767</v>
      </c>
      <c r="R52" s="71">
        <v>848094</v>
      </c>
      <c r="S52" s="71">
        <v>203673</v>
      </c>
      <c r="T52" s="71">
        <v>1757933</v>
      </c>
      <c r="U52" s="71">
        <v>1330007</v>
      </c>
      <c r="V52" s="71">
        <v>427927</v>
      </c>
      <c r="W52" s="72">
        <v>1432500</v>
      </c>
      <c r="X52" s="72">
        <v>1403500</v>
      </c>
      <c r="Y52" s="72">
        <v>29000</v>
      </c>
      <c r="Z52" s="72">
        <v>1640000</v>
      </c>
      <c r="AA52" s="72">
        <v>1396000</v>
      </c>
      <c r="AB52" s="72">
        <v>244000</v>
      </c>
      <c r="AC52" s="71">
        <v>2290000</v>
      </c>
      <c r="AD52" s="71">
        <v>1998900</v>
      </c>
      <c r="AE52" s="71">
        <v>291200</v>
      </c>
      <c r="AF52" s="72">
        <v>2289600</v>
      </c>
      <c r="AG52" s="72">
        <v>1970600</v>
      </c>
      <c r="AH52" s="72">
        <v>319000</v>
      </c>
      <c r="AI52" s="72">
        <v>2565700</v>
      </c>
      <c r="AJ52" s="72">
        <v>2079900</v>
      </c>
      <c r="AK52" s="73">
        <v>485700</v>
      </c>
    </row>
    <row r="53" spans="1:37" s="2" customFormat="1" ht="12.75">
      <c r="A53" s="47" t="s">
        <v>30</v>
      </c>
      <c r="B53" s="63">
        <v>1933</v>
      </c>
      <c r="C53" s="63">
        <v>2846</v>
      </c>
      <c r="D53" s="64">
        <f>+B53-C53</f>
        <v>-913</v>
      </c>
      <c r="E53" s="63">
        <v>896</v>
      </c>
      <c r="F53" s="63">
        <v>1885</v>
      </c>
      <c r="G53" s="64">
        <f>(E53-F53)</f>
        <v>-989</v>
      </c>
      <c r="H53" s="63">
        <v>4070</v>
      </c>
      <c r="I53" s="63">
        <v>1287</v>
      </c>
      <c r="J53" s="63">
        <v>2783</v>
      </c>
      <c r="K53" s="63">
        <v>3946</v>
      </c>
      <c r="L53" s="63">
        <v>1232</v>
      </c>
      <c r="M53" s="63">
        <f>(K53-L53)</f>
        <v>2714</v>
      </c>
      <c r="N53" s="63">
        <v>2749</v>
      </c>
      <c r="O53" s="63">
        <v>5081</v>
      </c>
      <c r="P53" s="63">
        <v>-2332</v>
      </c>
      <c r="Q53" s="63">
        <v>4344</v>
      </c>
      <c r="R53" s="63">
        <v>0</v>
      </c>
      <c r="S53" s="63">
        <v>4344</v>
      </c>
      <c r="T53" s="63">
        <v>5240</v>
      </c>
      <c r="U53" s="63">
        <v>0</v>
      </c>
      <c r="V53" s="64">
        <v>5240</v>
      </c>
      <c r="W53" s="65">
        <v>6500</v>
      </c>
      <c r="X53" s="76">
        <v>5000</v>
      </c>
      <c r="Y53" s="65">
        <v>1500</v>
      </c>
      <c r="Z53" s="76">
        <v>2200</v>
      </c>
      <c r="AA53" s="65">
        <v>7800</v>
      </c>
      <c r="AB53" s="65">
        <v>-56</v>
      </c>
      <c r="AC53" s="63">
        <v>-4900</v>
      </c>
      <c r="AD53" s="63">
        <v>7100</v>
      </c>
      <c r="AE53" s="64">
        <v>-12100</v>
      </c>
      <c r="AF53" s="76">
        <v>0</v>
      </c>
      <c r="AG53" s="65">
        <v>11600</v>
      </c>
      <c r="AH53" s="65">
        <v>-11600</v>
      </c>
      <c r="AI53" s="65">
        <v>14600</v>
      </c>
      <c r="AJ53" s="65">
        <v>0</v>
      </c>
      <c r="AK53" s="66">
        <v>14600</v>
      </c>
    </row>
    <row r="54" spans="1:37" ht="12.75">
      <c r="A54" s="47" t="s">
        <v>31</v>
      </c>
      <c r="B54" s="67">
        <v>596790</v>
      </c>
      <c r="C54" s="67">
        <f>+C28+C52+C53</f>
        <v>540197</v>
      </c>
      <c r="D54" s="67">
        <f>+B54-C54</f>
        <v>56593</v>
      </c>
      <c r="E54" s="68">
        <f>+E28+E52+E53</f>
        <v>687969</v>
      </c>
      <c r="F54" s="68">
        <v>605932</v>
      </c>
      <c r="G54" s="67">
        <f>(E54-F54)</f>
        <v>82037</v>
      </c>
      <c r="H54" s="68">
        <v>901372</v>
      </c>
      <c r="I54" s="68">
        <v>757379</v>
      </c>
      <c r="J54" s="68">
        <v>143993</v>
      </c>
      <c r="K54" s="68">
        <f>+K28+K52+K53</f>
        <v>1138956</v>
      </c>
      <c r="L54" s="68">
        <f>+L28+L52+L53</f>
        <v>1023049</v>
      </c>
      <c r="M54" s="68">
        <f>(K54-L54)</f>
        <v>115907</v>
      </c>
      <c r="N54" s="68">
        <v>1506103</v>
      </c>
      <c r="O54" s="68">
        <v>1440207</v>
      </c>
      <c r="P54" s="68">
        <v>65896</v>
      </c>
      <c r="Q54" s="68">
        <v>2156128</v>
      </c>
      <c r="R54" s="68">
        <v>1992494</v>
      </c>
      <c r="S54" s="68">
        <v>163634</v>
      </c>
      <c r="T54" s="68">
        <v>3029268</v>
      </c>
      <c r="U54" s="68">
        <v>2659582</v>
      </c>
      <c r="V54" s="67">
        <v>369689</v>
      </c>
      <c r="W54" s="20">
        <v>3067300</v>
      </c>
      <c r="X54" s="20">
        <v>3164400</v>
      </c>
      <c r="Y54" s="20">
        <v>-97100</v>
      </c>
      <c r="Z54" s="20">
        <v>3282800</v>
      </c>
      <c r="AA54" s="20">
        <v>3218600</v>
      </c>
      <c r="AB54" s="20">
        <v>64200</v>
      </c>
      <c r="AC54" s="68">
        <v>4318000</v>
      </c>
      <c r="AD54" s="68">
        <v>4258600</v>
      </c>
      <c r="AE54" s="67">
        <v>59500</v>
      </c>
      <c r="AF54" s="20">
        <v>4825600</v>
      </c>
      <c r="AG54" s="75">
        <v>4894100</v>
      </c>
      <c r="AH54" s="20">
        <v>-68500</v>
      </c>
      <c r="AI54" s="20">
        <v>5466800</v>
      </c>
      <c r="AJ54" s="20">
        <v>5446100</v>
      </c>
      <c r="AK54" s="62">
        <v>20700</v>
      </c>
    </row>
    <row r="55" spans="1:37" s="2" customFormat="1" ht="12.75">
      <c r="A55" s="47" t="s">
        <v>32</v>
      </c>
      <c r="B55" s="63">
        <v>0</v>
      </c>
      <c r="C55" s="64">
        <f>+C56+C57</f>
        <v>56593</v>
      </c>
      <c r="D55" s="64">
        <f>+B55-C55</f>
        <v>-56593</v>
      </c>
      <c r="E55" s="63">
        <v>0</v>
      </c>
      <c r="F55" s="63">
        <f>+F56+F57</f>
        <v>82037</v>
      </c>
      <c r="G55" s="63">
        <f>+G56+G57</f>
        <v>-82037</v>
      </c>
      <c r="H55" s="63">
        <v>0</v>
      </c>
      <c r="I55" s="63">
        <f>+I56+I57</f>
        <v>143993</v>
      </c>
      <c r="J55" s="63">
        <f>+J56+J57</f>
        <v>-143993</v>
      </c>
      <c r="K55" s="63">
        <v>2926</v>
      </c>
      <c r="L55" s="63">
        <v>118833</v>
      </c>
      <c r="M55" s="63">
        <f>+M56+M57</f>
        <v>-115907</v>
      </c>
      <c r="N55" s="63">
        <v>21209</v>
      </c>
      <c r="O55" s="63">
        <v>87105</v>
      </c>
      <c r="P55" s="63">
        <v>-65896</v>
      </c>
      <c r="Q55" s="63">
        <v>0</v>
      </c>
      <c r="R55" s="63">
        <v>163634</v>
      </c>
      <c r="S55" s="63">
        <v>-163634</v>
      </c>
      <c r="T55" s="63">
        <v>0</v>
      </c>
      <c r="U55" s="63">
        <v>369689</v>
      </c>
      <c r="V55" s="63">
        <v>-369689</v>
      </c>
      <c r="W55" s="65">
        <v>97100</v>
      </c>
      <c r="X55" s="76">
        <v>0</v>
      </c>
      <c r="Y55" s="65">
        <v>97100</v>
      </c>
      <c r="Z55" s="64">
        <v>0</v>
      </c>
      <c r="AA55" s="65">
        <v>64200</v>
      </c>
      <c r="AB55" s="65">
        <v>-64200</v>
      </c>
      <c r="AC55" s="63">
        <v>0</v>
      </c>
      <c r="AD55" s="63">
        <v>59500</v>
      </c>
      <c r="AE55" s="63">
        <v>-59500</v>
      </c>
      <c r="AF55" s="76">
        <v>68500</v>
      </c>
      <c r="AG55" s="65">
        <v>0</v>
      </c>
      <c r="AH55" s="65">
        <v>68500</v>
      </c>
      <c r="AI55" s="65">
        <v>0</v>
      </c>
      <c r="AJ55" s="65">
        <v>20700</v>
      </c>
      <c r="AK55" s="66">
        <v>-20700</v>
      </c>
    </row>
    <row r="56" spans="1:37" ht="12.75">
      <c r="A56" s="69" t="s">
        <v>33</v>
      </c>
      <c r="B56" s="68">
        <v>0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75">
        <v>0</v>
      </c>
      <c r="AH56" s="67">
        <v>0</v>
      </c>
      <c r="AI56" s="75" t="s">
        <v>57</v>
      </c>
      <c r="AJ56" s="75" t="s">
        <v>57</v>
      </c>
      <c r="AK56" s="77" t="s">
        <v>57</v>
      </c>
    </row>
    <row r="57" spans="1:37" s="2" customFormat="1" ht="12.75">
      <c r="A57" s="69" t="s">
        <v>34</v>
      </c>
      <c r="B57" s="63">
        <v>0</v>
      </c>
      <c r="C57" s="63">
        <v>56593</v>
      </c>
      <c r="D57" s="64">
        <f>+B57-C57</f>
        <v>-56593</v>
      </c>
      <c r="E57" s="63">
        <v>0</v>
      </c>
      <c r="F57" s="63">
        <v>82037</v>
      </c>
      <c r="G57" s="64">
        <f>(E57-F57)</f>
        <v>-82037</v>
      </c>
      <c r="H57" s="63">
        <v>0</v>
      </c>
      <c r="I57" s="63">
        <v>143993</v>
      </c>
      <c r="J57" s="63">
        <f>(H57-I57)</f>
        <v>-143993</v>
      </c>
      <c r="K57" s="63">
        <v>2926</v>
      </c>
      <c r="L57" s="63">
        <v>118833</v>
      </c>
      <c r="M57" s="63">
        <v>-115907</v>
      </c>
      <c r="N57" s="63">
        <v>21209</v>
      </c>
      <c r="O57" s="63">
        <v>87105</v>
      </c>
      <c r="P57" s="63">
        <v>-65896</v>
      </c>
      <c r="Q57" s="63">
        <v>0</v>
      </c>
      <c r="R57" s="63">
        <v>163634</v>
      </c>
      <c r="S57" s="63">
        <v>-163634</v>
      </c>
      <c r="T57" s="64">
        <v>0</v>
      </c>
      <c r="U57" s="63">
        <v>369689</v>
      </c>
      <c r="V57" s="64">
        <v>-369689</v>
      </c>
      <c r="W57" s="65">
        <v>97100</v>
      </c>
      <c r="X57" s="76">
        <v>0</v>
      </c>
      <c r="Y57" s="65">
        <v>97100</v>
      </c>
      <c r="Z57" s="76">
        <v>0</v>
      </c>
      <c r="AA57" s="65">
        <v>64200</v>
      </c>
      <c r="AB57" s="65">
        <v>-64200</v>
      </c>
      <c r="AC57" s="64">
        <v>0</v>
      </c>
      <c r="AD57" s="63">
        <v>59500</v>
      </c>
      <c r="AE57" s="64">
        <v>-59500</v>
      </c>
      <c r="AF57" s="76">
        <v>68500</v>
      </c>
      <c r="AG57" s="64">
        <v>0</v>
      </c>
      <c r="AH57" s="65">
        <v>68500</v>
      </c>
      <c r="AI57" s="65">
        <v>0</v>
      </c>
      <c r="AJ57" s="65">
        <v>20700</v>
      </c>
      <c r="AK57" s="66">
        <v>-2700</v>
      </c>
    </row>
    <row r="58" spans="1:37" ht="12.75">
      <c r="A58" s="69" t="s">
        <v>35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78"/>
      <c r="AJ58" s="78"/>
      <c r="AK58" s="79"/>
    </row>
    <row r="59" spans="1:37" s="2" customFormat="1" ht="12.75">
      <c r="A59" s="59" t="s">
        <v>0</v>
      </c>
      <c r="B59" s="3"/>
      <c r="C59" s="3"/>
      <c r="D59" s="3"/>
      <c r="E59" s="3"/>
      <c r="F59" s="3"/>
      <c r="G59" s="3"/>
      <c r="H59" s="3"/>
      <c r="I59" s="3"/>
      <c r="J59" s="21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3"/>
      <c r="AJ59" s="3"/>
      <c r="AK59" s="80"/>
    </row>
    <row r="60" spans="1:37" ht="12.75">
      <c r="A60" s="81" t="s">
        <v>52</v>
      </c>
      <c r="B60" s="33"/>
      <c r="C60" s="33"/>
      <c r="D60" s="33"/>
      <c r="E60" s="33"/>
      <c r="F60" s="33"/>
      <c r="G60" s="33"/>
      <c r="H60" s="33"/>
      <c r="I60" s="33"/>
      <c r="J60" s="33"/>
      <c r="K60" s="15"/>
      <c r="L60" s="15"/>
      <c r="M60" s="15"/>
      <c r="N60" s="15"/>
      <c r="O60" s="15"/>
      <c r="P60" s="15"/>
      <c r="Q60" s="15"/>
      <c r="R60" s="15"/>
      <c r="S60" s="15"/>
      <c r="T60" s="33" t="s">
        <v>52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78"/>
      <c r="AJ60" s="78"/>
      <c r="AK60" s="79"/>
    </row>
    <row r="61" spans="1:37" ht="12.75">
      <c r="A61" s="82" t="s">
        <v>71</v>
      </c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2" t="s">
        <v>71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78"/>
      <c r="AJ61" s="78"/>
      <c r="AK61" s="79"/>
    </row>
    <row r="62" spans="1:37" ht="13.5" thickBot="1">
      <c r="A62" s="83" t="s">
        <v>72</v>
      </c>
      <c r="B62" s="84"/>
      <c r="C62" s="85"/>
      <c r="D62" s="84"/>
      <c r="E62" s="86"/>
      <c r="F62" s="87"/>
      <c r="G62" s="87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 t="s">
        <v>72</v>
      </c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90"/>
      <c r="AJ62" s="90"/>
      <c r="AK62" s="91"/>
    </row>
    <row r="63" spans="1:34" ht="12.75">
      <c r="A63" s="22"/>
      <c r="B63" s="16"/>
      <c r="C63" s="17"/>
      <c r="D63" s="16"/>
      <c r="E63" s="18"/>
      <c r="F63" s="19"/>
      <c r="G63" s="19"/>
      <c r="H63" s="20"/>
      <c r="I63" s="20"/>
      <c r="J63" s="2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2.75">
      <c r="A64" s="22"/>
      <c r="B64" s="16"/>
      <c r="C64" s="17"/>
      <c r="D64" s="16"/>
      <c r="E64" s="18"/>
      <c r="F64" s="19"/>
      <c r="G64" s="19"/>
      <c r="H64" s="20"/>
      <c r="I64" s="20"/>
      <c r="J64" s="20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</sheetData>
  <sheetProtection/>
  <mergeCells count="26">
    <mergeCell ref="T2:AK2"/>
    <mergeCell ref="T4:AK4"/>
    <mergeCell ref="AC6:AE6"/>
    <mergeCell ref="K6:M6"/>
    <mergeCell ref="N6:P6"/>
    <mergeCell ref="Q6:S6"/>
    <mergeCell ref="B6:D6"/>
    <mergeCell ref="E6:G6"/>
    <mergeCell ref="AF6:AH6"/>
    <mergeCell ref="Z6:AB6"/>
    <mergeCell ref="T6:V6"/>
    <mergeCell ref="T7:V7"/>
    <mergeCell ref="W7:Y7"/>
    <mergeCell ref="Z7:AB7"/>
    <mergeCell ref="A2:S2"/>
    <mergeCell ref="A4:S4"/>
    <mergeCell ref="AI6:AK6"/>
    <mergeCell ref="A5:AK5"/>
    <mergeCell ref="A65:J65"/>
    <mergeCell ref="H7:J7"/>
    <mergeCell ref="B7:D7"/>
    <mergeCell ref="K7:M7"/>
    <mergeCell ref="N7:P7"/>
    <mergeCell ref="Q7:S7"/>
    <mergeCell ref="E7:G7"/>
    <mergeCell ref="H6:J6"/>
  </mergeCells>
  <printOptions horizontalCentered="1"/>
  <pageMargins left="0.39" right="0.25" top="0.4" bottom="0" header="0" footer="0"/>
  <pageSetup horizontalDpi="600" verticalDpi="600" orientation="landscape" scale="63" r:id="rId1"/>
  <colBreaks count="1" manualBreakCount="1">
    <brk id="19" max="61" man="1"/>
  </colBreaks>
  <ignoredErrors>
    <ignoredError sqref="G52 M25 M22 D28 D44 D34:D35 D54 D14:D15 J22 J25 G22 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user</cp:lastModifiedBy>
  <cp:lastPrinted>2013-12-21T07:59:36Z</cp:lastPrinted>
  <dcterms:created xsi:type="dcterms:W3CDTF">2000-11-27T06:39:03Z</dcterms:created>
  <dcterms:modified xsi:type="dcterms:W3CDTF">2013-12-21T08:00:56Z</dcterms:modified>
  <cp:category/>
  <cp:version/>
  <cp:contentType/>
  <cp:contentStatus/>
</cp:coreProperties>
</file>