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75" windowWidth="7500" windowHeight="5010" tabRatio="601" activeTab="0"/>
  </bookViews>
  <sheets>
    <sheet name="8.2" sheetId="1" r:id="rId1"/>
  </sheets>
  <definedNames>
    <definedName name="\c">'8.2'!#REF!</definedName>
    <definedName name="\x">#N/A</definedName>
    <definedName name="\z">#N/A</definedName>
    <definedName name="_Regression_Int" localSheetId="0" hidden="1">1</definedName>
    <definedName name="ABC">#N/A</definedName>
    <definedName name="_xlnm.Print_Area" localSheetId="0">'8.2'!$A$1:$AL$73</definedName>
    <definedName name="Print_Area_MI" localSheetId="0">'8.2'!#REF!</definedName>
    <definedName name="X">#N/A</definedName>
  </definedNames>
  <calcPr fullCalcOnLoad="1"/>
</workbook>
</file>

<file path=xl/sharedStrings.xml><?xml version="1.0" encoding="utf-8"?>
<sst xmlns="http://schemas.openxmlformats.org/spreadsheetml/2006/main" count="846" uniqueCount="151">
  <si>
    <t>('000 hectare)</t>
  </si>
  <si>
    <t xml:space="preserve">   ('000 hectare)</t>
  </si>
  <si>
    <t>Total</t>
  </si>
  <si>
    <t xml:space="preserve"> </t>
  </si>
  <si>
    <t>Food</t>
  </si>
  <si>
    <t>Year/State/</t>
  </si>
  <si>
    <t>grains</t>
  </si>
  <si>
    <t>Ground-</t>
  </si>
  <si>
    <t>Sesa-</t>
  </si>
  <si>
    <t>Rapeseed</t>
  </si>
  <si>
    <t xml:space="preserve"> Linseed</t>
  </si>
  <si>
    <t xml:space="preserve"> Castor</t>
  </si>
  <si>
    <t>Cotton</t>
  </si>
  <si>
    <t>Jute</t>
  </si>
  <si>
    <t>Natural</t>
  </si>
  <si>
    <t>_____________________________________________________________________________________________________________________</t>
  </si>
  <si>
    <t>cereals</t>
  </si>
  <si>
    <t>Union Territory</t>
  </si>
  <si>
    <t>Other</t>
  </si>
  <si>
    <t>nut</t>
  </si>
  <si>
    <t>mum</t>
  </si>
  <si>
    <t xml:space="preserve">   and</t>
  </si>
  <si>
    <t xml:space="preserve"> seed</t>
  </si>
  <si>
    <t>oilseeds</t>
  </si>
  <si>
    <t>Mesta</t>
  </si>
  <si>
    <t>Tea</t>
  </si>
  <si>
    <t>Coffee</t>
  </si>
  <si>
    <t>Rubber</t>
  </si>
  <si>
    <t xml:space="preserve"> Banana</t>
  </si>
  <si>
    <t>Sugar</t>
  </si>
  <si>
    <t>Tobacco</t>
  </si>
  <si>
    <t xml:space="preserve"> Potato</t>
  </si>
  <si>
    <t xml:space="preserve"> Black</t>
  </si>
  <si>
    <t>Chill-</t>
  </si>
  <si>
    <t>Ginger</t>
  </si>
  <si>
    <t>Coconut</t>
  </si>
  <si>
    <t>Tur-</t>
  </si>
  <si>
    <t>Rice</t>
  </si>
  <si>
    <t>Jowar</t>
  </si>
  <si>
    <t>Bajra</t>
  </si>
  <si>
    <t>Maize</t>
  </si>
  <si>
    <t>Ragi</t>
  </si>
  <si>
    <t>Small</t>
  </si>
  <si>
    <t>Wheat</t>
  </si>
  <si>
    <t>Barley</t>
  </si>
  <si>
    <t>(Cols.</t>
  </si>
  <si>
    <t>Gram</t>
  </si>
  <si>
    <t>Tur</t>
  </si>
  <si>
    <t>Pulses</t>
  </si>
  <si>
    <t>mustard</t>
  </si>
  <si>
    <t>(Tapped</t>
  </si>
  <si>
    <t>cane</t>
  </si>
  <si>
    <t xml:space="preserve"> Pepper</t>
  </si>
  <si>
    <t>ies</t>
  </si>
  <si>
    <t>meric</t>
  </si>
  <si>
    <t>millets</t>
  </si>
  <si>
    <t>2 to 9)</t>
  </si>
  <si>
    <t>area)</t>
  </si>
  <si>
    <t xml:space="preserve">    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</si>
  <si>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</si>
  <si>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</si>
  <si>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</si>
  <si>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</si>
  <si>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</si>
  <si>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</si>
  <si>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</si>
  <si>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</si>
  <si>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</si>
  <si>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</si>
  <si>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</si>
  <si>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  1</t>
  </si>
  <si>
    <t>13</t>
  </si>
  <si>
    <t>State: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</si>
  <si>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</si>
  <si>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</si>
  <si>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</si>
  <si>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</si>
  <si>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</si>
  <si>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</si>
  <si>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</si>
  <si>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</si>
  <si>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</si>
  <si>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</si>
  <si>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</si>
  <si>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</si>
  <si>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</si>
  <si>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</si>
  <si>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</si>
  <si>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</si>
  <si>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</si>
  <si>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 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</si>
  <si>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</si>
  <si>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</si>
  <si>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</si>
  <si>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</si>
  <si>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</si>
  <si>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</si>
  <si>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</si>
  <si>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</si>
  <si>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</si>
  <si>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</si>
  <si>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</si>
  <si>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</si>
  <si>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Daman and Diu</t>
  </si>
  <si>
    <t xml:space="preserve"> Delhi</t>
  </si>
  <si>
    <t xml:space="preserve"> Lakshadweep</t>
  </si>
  <si>
    <t xml:space="preserve">   </t>
  </si>
  <si>
    <t>Andhra Pradesh</t>
  </si>
  <si>
    <t>Oilseeds</t>
  </si>
  <si>
    <t xml:space="preserve"> (pulses)-</t>
  </si>
  <si>
    <t xml:space="preserve">  ('000 hectare)</t>
  </si>
  <si>
    <t xml:space="preserve"> 2000-01</t>
  </si>
  <si>
    <t>Jharkhand</t>
  </si>
  <si>
    <t>Chhattisgarh</t>
  </si>
  <si>
    <t xml:space="preserve"> 2001-02</t>
  </si>
  <si>
    <t xml:space="preserve"> 2002-03</t>
  </si>
  <si>
    <t xml:space="preserve"> -</t>
  </si>
  <si>
    <t xml:space="preserve"> 2003-04</t>
  </si>
  <si>
    <t xml:space="preserve">(Col.10+14) </t>
  </si>
  <si>
    <t xml:space="preserve"> 2004-05</t>
  </si>
  <si>
    <t xml:space="preserve"> 2005-06</t>
  </si>
  <si>
    <t>Uttarakhand</t>
  </si>
  <si>
    <t xml:space="preserve"> 2006-07</t>
  </si>
  <si>
    <t>..</t>
  </si>
  <si>
    <t>Note : Totals may not tally due to rounding off of figure.</t>
  </si>
  <si>
    <t xml:space="preserve"> Table 8.2-AREA UNDER PRINCIPAL CROPS</t>
  </si>
  <si>
    <t xml:space="preserve"> Table 8.2 - AREA UNDER PRINCIPAL CROPS-Contd.</t>
  </si>
  <si>
    <t xml:space="preserve"> Table 8.2 - AREA UNDER PRINCIPAL CROPS-Concld.</t>
  </si>
  <si>
    <t xml:space="preserve"> 2007-08</t>
  </si>
  <si>
    <t xml:space="preserve"> 2008-09</t>
  </si>
  <si>
    <t>Sources: 1. Directorate of Economics and Statistics, Ministry of Agriculture</t>
  </si>
  <si>
    <t xml:space="preserve"> 2.  Tea Board, Ministry of Commerce &amp; Industry</t>
  </si>
  <si>
    <t xml:space="preserve"> 3.  Coffee Board, Ministry of Commerce &amp; Industry</t>
  </si>
  <si>
    <t xml:space="preserve"> 4. Rubber Board, Ministry of Commerce &amp; Industry</t>
  </si>
  <si>
    <t xml:space="preserve"> (*)</t>
  </si>
  <si>
    <t>AGRICULTURE</t>
  </si>
  <si>
    <t xml:space="preserve"> Uttarakhand</t>
  </si>
  <si>
    <t xml:space="preserve"> Puducherry</t>
  </si>
  <si>
    <t xml:space="preserve"> 2009-10</t>
  </si>
  <si>
    <t xml:space="preserve"> 2010-11</t>
  </si>
  <si>
    <t xml:space="preserve">447 </t>
  </si>
  <si>
    <t>770@</t>
  </si>
  <si>
    <t xml:space="preserve">1835&amp; </t>
  </si>
  <si>
    <t xml:space="preserve"> &amp; It also include 178.0 '000 hectare as other states</t>
  </si>
  <si>
    <t xml:space="preserve"> @ It also include  84.2 '000 hectare as other states.</t>
  </si>
  <si>
    <t>400 P</t>
  </si>
  <si>
    <t>477 P</t>
  </si>
  <si>
    <t xml:space="preserve">Food grains </t>
  </si>
  <si>
    <t>Food grains (cereals)</t>
  </si>
  <si>
    <t>Food grains(pulses)</t>
  </si>
  <si>
    <t xml:space="preserve"> (*) Relates to the nine number of oilseeds viz.,  groundnut, sesamum, rapeseed and mustard, linseed, castor seed,  nigerseed, safflower, sunflower and soya been.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</si>
</sst>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#,##0.0_);\(#,##0.0\)"/>
    <numFmt numFmtId="167" formatCode="#,##0.000_);\(#,##0.000\)"/>
    <numFmt numFmtId="168" formatCode="0.0"/>
    <numFmt numFmtId="169" formatCode="0.00_)"/>
    <numFmt numFmtId="170" formatCode="0.0_);\(0.0\)"/>
    <numFmt numFmtId="171" formatCode="0.000"/>
    <numFmt numFmtId="172" formatCode="0_);\(0\)"/>
    <numFmt numFmtId="173" formatCode="[$-409]dddd\,\ mmmm\ dd\,\ yyyy"/>
    <numFmt numFmtId="174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164" fontId="0" fillId="0" borderId="0" xfId="0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49" fontId="4" fillId="0" borderId="0" xfId="0" applyNumberFormat="1" applyFont="1" applyAlignment="1">
      <alignment/>
    </xf>
    <xf numFmtId="164" fontId="6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64" fontId="6" fillId="0" borderId="0" xfId="0" applyFont="1" applyBorder="1" applyAlignment="1" applyProtection="1">
      <alignment horizontal="center"/>
      <protection/>
    </xf>
    <xf numFmtId="164" fontId="6" fillId="0" borderId="0" xfId="0" applyFont="1" applyBorder="1" applyAlignment="1">
      <alignment horizontal="center"/>
    </xf>
    <xf numFmtId="49" fontId="7" fillId="0" borderId="0" xfId="0" applyNumberFormat="1" applyFont="1" applyAlignment="1" applyProtection="1">
      <alignment horizontal="right"/>
      <protection/>
    </xf>
    <xf numFmtId="164" fontId="7" fillId="0" borderId="0" xfId="0" applyFont="1" applyAlignment="1" applyProtection="1">
      <alignment horizontal="right"/>
      <protection/>
    </xf>
    <xf numFmtId="164" fontId="7" fillId="0" borderId="10" xfId="0" applyFont="1" applyBorder="1" applyAlignment="1" applyProtection="1">
      <alignment horizontal="center"/>
      <protection/>
    </xf>
    <xf numFmtId="164" fontId="7" fillId="0" borderId="10" xfId="0" applyFont="1" applyBorder="1" applyAlignment="1">
      <alignment horizontal="center"/>
    </xf>
    <xf numFmtId="164" fontId="4" fillId="0" borderId="10" xfId="0" applyFont="1" applyBorder="1" applyAlignment="1">
      <alignment/>
    </xf>
    <xf numFmtId="164" fontId="7" fillId="0" borderId="10" xfId="0" applyFont="1" applyBorder="1" applyAlignment="1">
      <alignment/>
    </xf>
    <xf numFmtId="164" fontId="4" fillId="0" borderId="10" xfId="0" applyFont="1" applyBorder="1" applyAlignment="1" applyProtection="1">
      <alignment horizontal="left"/>
      <protection/>
    </xf>
    <xf numFmtId="164" fontId="7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64" fontId="7" fillId="0" borderId="0" xfId="0" applyFont="1" applyBorder="1" applyAlignment="1" applyProtection="1">
      <alignment horizontal="right"/>
      <protection/>
    </xf>
    <xf numFmtId="164" fontId="7" fillId="0" borderId="0" xfId="0" applyFont="1" applyAlignment="1" applyProtection="1">
      <alignment horizontal="left"/>
      <protection/>
    </xf>
    <xf numFmtId="164" fontId="7" fillId="0" borderId="0" xfId="0" applyFont="1" applyAlignment="1">
      <alignment horizontal="center"/>
    </xf>
    <xf numFmtId="164" fontId="7" fillId="0" borderId="0" xfId="0" applyFont="1" applyAlignment="1" applyProtection="1">
      <alignment horizontal="center"/>
      <protection/>
    </xf>
    <xf numFmtId="164" fontId="7" fillId="0" borderId="10" xfId="0" applyFont="1" applyBorder="1" applyAlignment="1" applyProtection="1">
      <alignment horizontal="right"/>
      <protection/>
    </xf>
    <xf numFmtId="164" fontId="7" fillId="0" borderId="10" xfId="0" applyFont="1" applyBorder="1" applyAlignment="1">
      <alignment/>
    </xf>
    <xf numFmtId="164" fontId="7" fillId="0" borderId="0" xfId="0" applyFont="1" applyBorder="1" applyAlignment="1" applyProtection="1">
      <alignment horizontal="left"/>
      <protection/>
    </xf>
    <xf numFmtId="164" fontId="7" fillId="0" borderId="0" xfId="0" applyFont="1" applyBorder="1" applyAlignment="1">
      <alignment/>
    </xf>
    <xf numFmtId="164" fontId="7" fillId="0" borderId="10" xfId="0" applyFont="1" applyBorder="1" applyAlignment="1" applyProtection="1">
      <alignment horizontal="fill"/>
      <protection/>
    </xf>
    <xf numFmtId="164" fontId="7" fillId="0" borderId="0" xfId="0" applyFont="1" applyAlignment="1" quotePrefix="1">
      <alignment horizontal="right"/>
    </xf>
    <xf numFmtId="164" fontId="7" fillId="0" borderId="10" xfId="0" applyFont="1" applyBorder="1" applyAlignment="1" applyProtection="1" quotePrefix="1">
      <alignment horizontal="left"/>
      <protection/>
    </xf>
    <xf numFmtId="164" fontId="7" fillId="0" borderId="0" xfId="0" applyFont="1" applyAlignment="1" applyProtection="1">
      <alignment/>
      <protection/>
    </xf>
    <xf numFmtId="164" fontId="4" fillId="0" borderId="10" xfId="0" applyFont="1" applyBorder="1" applyAlignment="1" applyProtection="1">
      <alignment horizontal="fill"/>
      <protection/>
    </xf>
    <xf numFmtId="164" fontId="4" fillId="0" borderId="10" xfId="0" applyFont="1" applyBorder="1" applyAlignment="1" applyProtection="1">
      <alignment horizontal="center"/>
      <protection/>
    </xf>
    <xf numFmtId="164" fontId="4" fillId="0" borderId="0" xfId="0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right"/>
      <protection/>
    </xf>
    <xf numFmtId="1" fontId="7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 quotePrefix="1">
      <alignment horizontal="right"/>
      <protection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1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/>
      <protection/>
    </xf>
    <xf numFmtId="164" fontId="4" fillId="0" borderId="0" xfId="0" applyFont="1" applyAlignment="1">
      <alignment horizontal="left"/>
    </xf>
    <xf numFmtId="1" fontId="4" fillId="0" borderId="0" xfId="0" applyNumberFormat="1" applyFont="1" applyAlignment="1" applyProtection="1">
      <alignment horizontal="left"/>
      <protection/>
    </xf>
    <xf numFmtId="1" fontId="4" fillId="0" borderId="10" xfId="0" applyNumberFormat="1" applyFont="1" applyBorder="1" applyAlignment="1" quotePrefix="1">
      <alignment horizontal="right"/>
    </xf>
    <xf numFmtId="1" fontId="4" fillId="0" borderId="10" xfId="0" applyNumberFormat="1" applyFont="1" applyBorder="1" applyAlignment="1" applyProtection="1">
      <alignment horizontal="right"/>
      <protection/>
    </xf>
    <xf numFmtId="1" fontId="7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" fontId="8" fillId="0" borderId="0" xfId="0" applyNumberFormat="1" applyFont="1" applyAlignment="1" applyProtection="1" quotePrefix="1">
      <alignment horizontal="right" wrapText="1"/>
      <protection/>
    </xf>
    <xf numFmtId="164" fontId="4" fillId="0" borderId="0" xfId="0" applyFont="1" applyAlignment="1" quotePrefix="1">
      <alignment/>
    </xf>
    <xf numFmtId="164" fontId="4" fillId="0" borderId="0" xfId="0" applyFont="1" applyAlignment="1">
      <alignment horizontal="center"/>
    </xf>
    <xf numFmtId="49" fontId="5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 horizontal="center"/>
    </xf>
    <xf numFmtId="49" fontId="4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Alignment="1">
      <alignment/>
    </xf>
    <xf numFmtId="2" fontId="4" fillId="0" borderId="11" xfId="0" applyNumberFormat="1" applyFont="1" applyBorder="1" applyAlignment="1" applyProtection="1">
      <alignment horizontal="left"/>
      <protection/>
    </xf>
    <xf numFmtId="2" fontId="9" fillId="0" borderId="11" xfId="0" applyNumberFormat="1" applyFont="1" applyBorder="1" applyAlignment="1">
      <alignment/>
    </xf>
    <xf numFmtId="164" fontId="6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 horizontal="right"/>
      <protection/>
    </xf>
    <xf numFmtId="164" fontId="4" fillId="0" borderId="0" xfId="0" applyFont="1" applyAlignment="1">
      <alignment horizontal="right"/>
    </xf>
    <xf numFmtId="164" fontId="7" fillId="0" borderId="0" xfId="0" applyFont="1" applyAlignment="1" applyProtection="1">
      <alignment horizontal="center"/>
      <protection/>
    </xf>
    <xf numFmtId="164" fontId="7" fillId="0" borderId="0" xfId="0" applyFont="1" applyAlignment="1">
      <alignment horizontal="center"/>
    </xf>
    <xf numFmtId="49" fontId="7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 applyProtection="1" quotePrefix="1">
      <alignment horizontal="left"/>
      <protection/>
    </xf>
    <xf numFmtId="49" fontId="4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Alignment="1">
      <alignment/>
    </xf>
    <xf numFmtId="164" fontId="7" fillId="0" borderId="0" xfId="0" applyFont="1" applyAlignment="1" applyProtection="1">
      <alignment horizontal="right"/>
      <protection/>
    </xf>
    <xf numFmtId="164" fontId="7" fillId="0" borderId="0" xfId="0" applyFont="1" applyAlignment="1">
      <alignment horizontal="right"/>
    </xf>
    <xf numFmtId="164" fontId="7" fillId="0" borderId="0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M73"/>
  <sheetViews>
    <sheetView showGridLines="0" tabSelected="1" view="pageBreakPreview" zoomScaleNormal="75" zoomScaleSheetLayoutView="100" zoomScalePageLayoutView="0" workbookViewId="0" topLeftCell="A44">
      <selection activeCell="AD45" sqref="AD45:AE45"/>
    </sheetView>
  </sheetViews>
  <sheetFormatPr defaultColWidth="9.625" defaultRowHeight="12.75"/>
  <cols>
    <col min="1" max="1" width="17.125" style="2" customWidth="1"/>
    <col min="2" max="2" width="7.25390625" style="2" customWidth="1"/>
    <col min="3" max="3" width="6.75390625" style="2" customWidth="1"/>
    <col min="4" max="4" width="7.00390625" style="2" customWidth="1"/>
    <col min="5" max="5" width="6.625" style="2" customWidth="1"/>
    <col min="6" max="6" width="7.00390625" style="2" customWidth="1"/>
    <col min="7" max="7" width="6.875" style="2" customWidth="1"/>
    <col min="8" max="8" width="6.375" style="2" customWidth="1"/>
    <col min="9" max="9" width="6.125" style="2" customWidth="1"/>
    <col min="10" max="10" width="8.875" style="2" customWidth="1"/>
    <col min="11" max="11" width="8.50390625" style="2" customWidth="1"/>
    <col min="12" max="12" width="9.25390625" style="2" customWidth="1"/>
    <col min="13" max="13" width="16.125" style="2" customWidth="1"/>
    <col min="14" max="14" width="6.25390625" style="2" customWidth="1"/>
    <col min="15" max="15" width="12.75390625" style="2" customWidth="1"/>
    <col min="16" max="16" width="8.875" style="2" customWidth="1"/>
    <col min="17" max="17" width="11.375" style="2" customWidth="1"/>
    <col min="18" max="18" width="9.50390625" style="2" customWidth="1"/>
    <col min="19" max="19" width="10.00390625" style="2" customWidth="1"/>
    <col min="20" max="20" width="7.75390625" style="2" customWidth="1"/>
    <col min="21" max="21" width="8.00390625" style="2" customWidth="1"/>
    <col min="22" max="22" width="9.125" style="2" customWidth="1"/>
    <col min="23" max="23" width="8.875" style="2" customWidth="1"/>
    <col min="24" max="24" width="8.625" style="2" customWidth="1"/>
    <col min="25" max="25" width="16.875" style="2" customWidth="1"/>
    <col min="26" max="26" width="7.50390625" style="2" customWidth="1"/>
    <col min="27" max="27" width="5.50390625" style="2" customWidth="1"/>
    <col min="28" max="28" width="6.75390625" style="2" customWidth="1"/>
    <col min="29" max="29" width="8.125" style="2" customWidth="1"/>
    <col min="30" max="30" width="9.25390625" style="2" customWidth="1"/>
    <col min="31" max="31" width="8.125" style="2" customWidth="1"/>
    <col min="32" max="32" width="8.625" style="2" customWidth="1"/>
    <col min="33" max="33" width="7.375" style="2" customWidth="1"/>
    <col min="34" max="34" width="7.125" style="2" customWidth="1"/>
    <col min="35" max="35" width="6.625" style="2" customWidth="1"/>
    <col min="36" max="36" width="6.875" style="2" customWidth="1"/>
    <col min="37" max="37" width="9.00390625" style="2" customWidth="1"/>
    <col min="38" max="38" width="8.125" style="2" customWidth="1"/>
    <col min="39" max="16384" width="9.625" style="2" customWidth="1"/>
  </cols>
  <sheetData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39" ht="15.75">
      <c r="A3" s="56" t="s">
        <v>135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6" t="s">
        <v>135</v>
      </c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73" t="s">
        <v>135</v>
      </c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3"/>
    </row>
    <row r="4" spans="1:24" ht="15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/>
      <c r="N4" s="6"/>
      <c r="O4" s="7"/>
      <c r="P4" s="7"/>
      <c r="Q4" s="7"/>
      <c r="R4" s="7"/>
      <c r="S4" s="7"/>
      <c r="T4" s="7"/>
      <c r="U4" s="7"/>
      <c r="V4" s="4"/>
      <c r="W4" s="4"/>
      <c r="X4" s="4"/>
    </row>
    <row r="5" spans="1:38" ht="15.75">
      <c r="A5" s="56" t="s">
        <v>125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6" t="s">
        <v>126</v>
      </c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56" t="s">
        <v>127</v>
      </c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</row>
    <row r="6" spans="1:38" ht="12.75">
      <c r="A6" s="65" t="s">
        <v>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3"/>
      <c r="N6" s="59" t="s">
        <v>0</v>
      </c>
      <c r="O6" s="60"/>
      <c r="P6" s="60"/>
      <c r="Q6" s="60"/>
      <c r="R6" s="60"/>
      <c r="S6" s="60"/>
      <c r="T6" s="60"/>
      <c r="U6" s="60"/>
      <c r="V6" s="60"/>
      <c r="W6" s="60"/>
      <c r="X6" s="60"/>
      <c r="Y6" s="75" t="s">
        <v>110</v>
      </c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</row>
    <row r="7" spans="1:38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2"/>
      <c r="Y7" s="14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69" t="s">
        <v>147</v>
      </c>
      <c r="O8" s="70"/>
      <c r="S8" s="19" t="s">
        <v>108</v>
      </c>
      <c r="W8" s="20"/>
      <c r="X8" s="20"/>
      <c r="Y8" s="21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38" ht="12.75">
      <c r="A9" s="22"/>
      <c r="B9" s="22"/>
      <c r="C9" s="22"/>
      <c r="D9" s="22"/>
      <c r="E9" s="23" t="s">
        <v>148</v>
      </c>
      <c r="F9" s="22"/>
      <c r="G9" s="22"/>
      <c r="H9" s="22"/>
      <c r="I9" s="22"/>
      <c r="J9" s="23" t="s">
        <v>2</v>
      </c>
      <c r="K9" s="67" t="s">
        <v>149</v>
      </c>
      <c r="L9" s="68"/>
      <c r="M9" s="21" t="s">
        <v>5</v>
      </c>
      <c r="N9" s="69" t="s">
        <v>109</v>
      </c>
      <c r="O9" s="70"/>
      <c r="P9" s="9" t="s">
        <v>2</v>
      </c>
      <c r="Q9" s="24"/>
      <c r="R9" s="25"/>
      <c r="S9" s="25"/>
      <c r="T9" s="25"/>
      <c r="U9" s="25"/>
      <c r="V9" s="25"/>
      <c r="W9" s="9" t="s">
        <v>12</v>
      </c>
      <c r="X9" s="23" t="s">
        <v>13</v>
      </c>
      <c r="Y9" s="26"/>
      <c r="Z9" s="27"/>
      <c r="AA9" s="27"/>
      <c r="AB9" s="27"/>
      <c r="AC9" s="8" t="s">
        <v>14</v>
      </c>
      <c r="AD9" s="27"/>
      <c r="AE9" s="27"/>
      <c r="AF9" s="27"/>
      <c r="AG9" s="27"/>
      <c r="AH9" s="27"/>
      <c r="AI9" s="27"/>
      <c r="AJ9" s="27"/>
      <c r="AK9" s="27"/>
      <c r="AL9" s="27"/>
    </row>
    <row r="10" spans="1:38" ht="12.75">
      <c r="A10" s="21" t="s">
        <v>5</v>
      </c>
      <c r="B10" s="23" t="s">
        <v>15</v>
      </c>
      <c r="C10" s="22"/>
      <c r="D10" s="22"/>
      <c r="E10" s="22"/>
      <c r="F10" s="22"/>
      <c r="G10" s="22"/>
      <c r="H10" s="22"/>
      <c r="I10" s="22"/>
      <c r="J10" s="23" t="s">
        <v>16</v>
      </c>
      <c r="K10" s="10"/>
      <c r="L10" s="11"/>
      <c r="M10" s="21" t="s">
        <v>17</v>
      </c>
      <c r="N10" s="28"/>
      <c r="O10" s="28"/>
      <c r="P10" s="9" t="s">
        <v>4</v>
      </c>
      <c r="Q10" s="9" t="s">
        <v>7</v>
      </c>
      <c r="R10" s="9" t="s">
        <v>8</v>
      </c>
      <c r="S10" s="9" t="s">
        <v>9</v>
      </c>
      <c r="T10" s="17"/>
      <c r="V10" s="9" t="s">
        <v>2</v>
      </c>
      <c r="W10" s="9"/>
      <c r="X10" s="22"/>
      <c r="Y10" s="23" t="s">
        <v>5</v>
      </c>
      <c r="Z10" s="9" t="s">
        <v>24</v>
      </c>
      <c r="AA10" s="9" t="s">
        <v>25</v>
      </c>
      <c r="AB10" s="9" t="s">
        <v>26</v>
      </c>
      <c r="AC10" s="9" t="s">
        <v>27</v>
      </c>
      <c r="AD10" s="21" t="s">
        <v>28</v>
      </c>
      <c r="AE10" s="9" t="s">
        <v>29</v>
      </c>
      <c r="AF10" s="9" t="s">
        <v>30</v>
      </c>
      <c r="AG10" s="21" t="s">
        <v>31</v>
      </c>
      <c r="AH10" s="9" t="s">
        <v>32</v>
      </c>
      <c r="AI10" s="9" t="s">
        <v>33</v>
      </c>
      <c r="AJ10" s="9" t="s">
        <v>34</v>
      </c>
      <c r="AK10" s="9" t="s">
        <v>35</v>
      </c>
      <c r="AL10" s="9" t="s">
        <v>36</v>
      </c>
    </row>
    <row r="11" spans="1:38" ht="12.75">
      <c r="A11" s="21" t="s">
        <v>17</v>
      </c>
      <c r="B11" s="23" t="s">
        <v>37</v>
      </c>
      <c r="C11" s="23" t="s">
        <v>38</v>
      </c>
      <c r="D11" s="23" t="s">
        <v>39</v>
      </c>
      <c r="E11" s="23" t="s">
        <v>40</v>
      </c>
      <c r="F11" s="23" t="s">
        <v>41</v>
      </c>
      <c r="G11" s="23" t="s">
        <v>42</v>
      </c>
      <c r="H11" s="23" t="s">
        <v>43</v>
      </c>
      <c r="I11" s="23" t="s">
        <v>44</v>
      </c>
      <c r="J11" s="23" t="s">
        <v>45</v>
      </c>
      <c r="K11" s="23" t="s">
        <v>46</v>
      </c>
      <c r="L11" s="23" t="s">
        <v>47</v>
      </c>
      <c r="M11" s="17"/>
      <c r="N11" s="9" t="s">
        <v>18</v>
      </c>
      <c r="O11" s="9" t="s">
        <v>2</v>
      </c>
      <c r="P11" s="9" t="s">
        <v>6</v>
      </c>
      <c r="Q11" s="9" t="s">
        <v>19</v>
      </c>
      <c r="R11" s="9" t="s">
        <v>20</v>
      </c>
      <c r="S11" s="9" t="s">
        <v>21</v>
      </c>
      <c r="T11" s="9" t="s">
        <v>10</v>
      </c>
      <c r="U11" s="9" t="s">
        <v>11</v>
      </c>
      <c r="V11" s="20" t="s">
        <v>23</v>
      </c>
      <c r="W11" s="29"/>
      <c r="X11" s="22"/>
      <c r="Y11" s="23" t="s">
        <v>17</v>
      </c>
      <c r="Z11" s="17"/>
      <c r="AA11" s="9" t="s">
        <v>3</v>
      </c>
      <c r="AB11" s="9" t="s">
        <v>3</v>
      </c>
      <c r="AC11" s="9" t="s">
        <v>50</v>
      </c>
      <c r="AD11" s="17"/>
      <c r="AE11" s="9" t="s">
        <v>51</v>
      </c>
      <c r="AF11" s="17"/>
      <c r="AG11" s="17"/>
      <c r="AH11" s="9" t="s">
        <v>52</v>
      </c>
      <c r="AI11" s="9" t="s">
        <v>53</v>
      </c>
      <c r="AJ11" s="9"/>
      <c r="AK11" s="9" t="s">
        <v>3</v>
      </c>
      <c r="AL11" s="9" t="s">
        <v>54</v>
      </c>
    </row>
    <row r="12" spans="1:38" ht="12.75">
      <c r="A12" s="11"/>
      <c r="B12" s="11"/>
      <c r="C12" s="11"/>
      <c r="D12" s="11"/>
      <c r="E12" s="11"/>
      <c r="F12" s="11"/>
      <c r="G12" s="10" t="s">
        <v>55</v>
      </c>
      <c r="H12" s="11"/>
      <c r="I12" s="11"/>
      <c r="J12" s="10" t="s">
        <v>56</v>
      </c>
      <c r="K12" s="11"/>
      <c r="L12" s="11"/>
      <c r="M12" s="25"/>
      <c r="N12" s="24" t="s">
        <v>48</v>
      </c>
      <c r="O12" s="24" t="s">
        <v>48</v>
      </c>
      <c r="P12" s="30" t="s">
        <v>118</v>
      </c>
      <c r="Q12" s="25"/>
      <c r="R12" s="25"/>
      <c r="S12" s="24" t="s">
        <v>49</v>
      </c>
      <c r="T12" s="25"/>
      <c r="U12" s="24" t="s">
        <v>22</v>
      </c>
      <c r="V12" s="24" t="s">
        <v>134</v>
      </c>
      <c r="W12" s="25"/>
      <c r="X12" s="11"/>
      <c r="Y12" s="25"/>
      <c r="Z12" s="25"/>
      <c r="AA12" s="25"/>
      <c r="AB12" s="25"/>
      <c r="AC12" s="24" t="s">
        <v>57</v>
      </c>
      <c r="AD12" s="25"/>
      <c r="AE12" s="25"/>
      <c r="AF12" s="25"/>
      <c r="AG12" s="25"/>
      <c r="AH12" s="25"/>
      <c r="AI12" s="24"/>
      <c r="AJ12" s="25"/>
      <c r="AK12" s="25"/>
      <c r="AL12" s="25"/>
    </row>
    <row r="13" spans="1:38" ht="12.75">
      <c r="A13" s="23" t="s">
        <v>58</v>
      </c>
      <c r="B13" s="23" t="s">
        <v>59</v>
      </c>
      <c r="C13" s="23" t="s">
        <v>60</v>
      </c>
      <c r="D13" s="23" t="s">
        <v>61</v>
      </c>
      <c r="E13" s="23" t="s">
        <v>62</v>
      </c>
      <c r="F13" s="23" t="s">
        <v>63</v>
      </c>
      <c r="G13" s="23" t="s">
        <v>64</v>
      </c>
      <c r="H13" s="23" t="s">
        <v>65</v>
      </c>
      <c r="I13" s="23" t="s">
        <v>66</v>
      </c>
      <c r="J13" s="23" t="s">
        <v>67</v>
      </c>
      <c r="K13" s="23" t="s">
        <v>68</v>
      </c>
      <c r="L13" s="23" t="s">
        <v>69</v>
      </c>
      <c r="M13" s="21" t="s">
        <v>70</v>
      </c>
      <c r="N13" s="9" t="s">
        <v>71</v>
      </c>
      <c r="O13" s="31">
        <v>14</v>
      </c>
      <c r="P13" s="31">
        <v>15</v>
      </c>
      <c r="Q13" s="31">
        <v>16</v>
      </c>
      <c r="R13" s="31">
        <v>17</v>
      </c>
      <c r="S13" s="31">
        <v>18</v>
      </c>
      <c r="T13" s="31">
        <v>19</v>
      </c>
      <c r="U13" s="31">
        <v>20</v>
      </c>
      <c r="V13" s="31">
        <v>21</v>
      </c>
      <c r="W13" s="31">
        <v>22</v>
      </c>
      <c r="X13" s="23">
        <v>23</v>
      </c>
      <c r="Y13" s="23" t="s">
        <v>70</v>
      </c>
      <c r="Z13" s="31">
        <v>24</v>
      </c>
      <c r="AA13" s="31">
        <v>25</v>
      </c>
      <c r="AB13" s="31">
        <v>26</v>
      </c>
      <c r="AC13" s="31">
        <v>27</v>
      </c>
      <c r="AD13" s="31">
        <v>28</v>
      </c>
      <c r="AE13" s="31">
        <v>29</v>
      </c>
      <c r="AF13" s="31">
        <v>30</v>
      </c>
      <c r="AG13" s="31">
        <v>31</v>
      </c>
      <c r="AH13" s="31">
        <v>32</v>
      </c>
      <c r="AI13" s="31">
        <v>33</v>
      </c>
      <c r="AJ13" s="31">
        <v>34</v>
      </c>
      <c r="AK13" s="31">
        <v>35</v>
      </c>
      <c r="AL13" s="31">
        <v>36</v>
      </c>
    </row>
    <row r="14" spans="1:38" ht="12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4"/>
      <c r="N14" s="12"/>
      <c r="O14" s="12"/>
      <c r="P14" s="12"/>
      <c r="Q14" s="12"/>
      <c r="R14" s="12"/>
      <c r="S14" s="12"/>
      <c r="T14" s="12"/>
      <c r="U14" s="12"/>
      <c r="V14" s="12"/>
      <c r="W14" s="32"/>
      <c r="X14" s="33"/>
      <c r="Y14" s="14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1:38" ht="12.75">
      <c r="A15" s="34" t="s">
        <v>111</v>
      </c>
      <c r="B15" s="35">
        <v>44712</v>
      </c>
      <c r="C15" s="35">
        <v>9856</v>
      </c>
      <c r="D15" s="35">
        <v>9829</v>
      </c>
      <c r="E15" s="35">
        <v>6611</v>
      </c>
      <c r="F15" s="35">
        <v>1759</v>
      </c>
      <c r="G15" s="35">
        <v>1424</v>
      </c>
      <c r="H15" s="35">
        <v>25731</v>
      </c>
      <c r="I15" s="35">
        <v>778</v>
      </c>
      <c r="J15" s="36">
        <v>100700</v>
      </c>
      <c r="K15" s="35">
        <v>5185</v>
      </c>
      <c r="L15" s="35">
        <v>3632</v>
      </c>
      <c r="M15" s="34" t="s">
        <v>111</v>
      </c>
      <c r="N15" s="35">
        <v>12531</v>
      </c>
      <c r="O15" s="36">
        <v>20348.3</v>
      </c>
      <c r="P15" s="36">
        <f aca="true" t="shared" si="0" ref="P15:P20">O15+J15</f>
        <v>121048.3</v>
      </c>
      <c r="Q15" s="35">
        <v>6559</v>
      </c>
      <c r="R15" s="35">
        <v>1720</v>
      </c>
      <c r="S15" s="35">
        <v>4476.7</v>
      </c>
      <c r="T15" s="35">
        <v>579.9</v>
      </c>
      <c r="U15" s="35">
        <v>1079.7</v>
      </c>
      <c r="V15" s="36">
        <v>22770</v>
      </c>
      <c r="W15" s="35">
        <v>8535</v>
      </c>
      <c r="X15" s="35">
        <v>828</v>
      </c>
      <c r="Y15" s="34" t="s">
        <v>111</v>
      </c>
      <c r="Z15" s="35">
        <v>189.7</v>
      </c>
      <c r="AA15" s="35">
        <v>504.366</v>
      </c>
      <c r="AB15" s="35">
        <v>347</v>
      </c>
      <c r="AC15" s="37">
        <v>400</v>
      </c>
      <c r="AD15" s="37">
        <v>459</v>
      </c>
      <c r="AE15" s="35">
        <v>4315.7</v>
      </c>
      <c r="AF15" s="35">
        <v>261.5</v>
      </c>
      <c r="AG15" s="35">
        <v>1221.9</v>
      </c>
      <c r="AH15" s="35">
        <v>213.87</v>
      </c>
      <c r="AI15" s="35">
        <v>836.5</v>
      </c>
      <c r="AJ15" s="37">
        <v>86.2</v>
      </c>
      <c r="AK15" s="35">
        <v>1823.9</v>
      </c>
      <c r="AL15" s="37">
        <v>191.7</v>
      </c>
    </row>
    <row r="16" spans="1:38" ht="12.75">
      <c r="A16" s="34" t="s">
        <v>114</v>
      </c>
      <c r="B16" s="35">
        <v>44904</v>
      </c>
      <c r="C16" s="38">
        <v>9795</v>
      </c>
      <c r="D16" s="35">
        <v>9529</v>
      </c>
      <c r="E16" s="35">
        <v>6581.5</v>
      </c>
      <c r="F16" s="35">
        <v>1647</v>
      </c>
      <c r="G16" s="35">
        <v>1310.5</v>
      </c>
      <c r="H16" s="35">
        <v>26344.7</v>
      </c>
      <c r="I16" s="35">
        <v>659.5</v>
      </c>
      <c r="J16" s="36">
        <v>100771.2</v>
      </c>
      <c r="K16" s="35">
        <v>6416.2</v>
      </c>
      <c r="L16" s="35">
        <v>3327.7</v>
      </c>
      <c r="M16" s="34" t="s">
        <v>114</v>
      </c>
      <c r="N16" s="35">
        <f aca="true" t="shared" si="1" ref="N16:N23">O16-SUM(K16:L16)</f>
        <v>12264.500000000002</v>
      </c>
      <c r="O16" s="36">
        <v>22008.4</v>
      </c>
      <c r="P16" s="36">
        <f t="shared" si="0"/>
        <v>122779.6</v>
      </c>
      <c r="Q16" s="35">
        <v>6238.1</v>
      </c>
      <c r="R16" s="35">
        <v>1671</v>
      </c>
      <c r="S16" s="35">
        <v>5073</v>
      </c>
      <c r="T16" s="35">
        <v>535.8</v>
      </c>
      <c r="U16" s="35">
        <v>716.7</v>
      </c>
      <c r="V16" s="36">
        <v>22636.4</v>
      </c>
      <c r="W16" s="35">
        <v>9132</v>
      </c>
      <c r="X16" s="35">
        <v>873.1</v>
      </c>
      <c r="Y16" s="34" t="s">
        <v>114</v>
      </c>
      <c r="Z16" s="35">
        <v>174.1</v>
      </c>
      <c r="AA16" s="37">
        <v>509.806</v>
      </c>
      <c r="AB16" s="35">
        <v>347</v>
      </c>
      <c r="AC16" s="35">
        <v>401</v>
      </c>
      <c r="AD16" s="37">
        <v>488.8</v>
      </c>
      <c r="AE16" s="35">
        <v>4411.6</v>
      </c>
      <c r="AF16" s="35">
        <v>348.5</v>
      </c>
      <c r="AG16" s="35">
        <v>1207.9</v>
      </c>
      <c r="AH16" s="35">
        <v>219.38</v>
      </c>
      <c r="AI16" s="37">
        <v>880</v>
      </c>
      <c r="AJ16" s="37">
        <v>91.3</v>
      </c>
      <c r="AK16" s="37">
        <v>1932.3</v>
      </c>
      <c r="AL16" s="37">
        <v>167.1</v>
      </c>
    </row>
    <row r="17" spans="1:38" ht="12.75">
      <c r="A17" s="34" t="s">
        <v>115</v>
      </c>
      <c r="B17" s="35">
        <v>41176.1</v>
      </c>
      <c r="C17" s="35">
        <v>9300</v>
      </c>
      <c r="D17" s="35">
        <v>7739.8</v>
      </c>
      <c r="E17" s="35">
        <v>6635.2</v>
      </c>
      <c r="F17" s="35">
        <v>1415</v>
      </c>
      <c r="G17" s="35">
        <v>1200.6</v>
      </c>
      <c r="H17" s="35">
        <v>25195.7</v>
      </c>
      <c r="I17" s="35">
        <v>701.6</v>
      </c>
      <c r="J17" s="36">
        <v>93364.00000000001</v>
      </c>
      <c r="K17" s="35">
        <v>5906.4</v>
      </c>
      <c r="L17" s="35">
        <v>3358.9</v>
      </c>
      <c r="M17" s="34" t="s">
        <v>115</v>
      </c>
      <c r="N17" s="35">
        <f t="shared" si="1"/>
        <v>11230.900000000001</v>
      </c>
      <c r="O17" s="36">
        <v>20496.2</v>
      </c>
      <c r="P17" s="36">
        <f t="shared" si="0"/>
        <v>113860.20000000001</v>
      </c>
      <c r="Q17" s="35">
        <v>5935.5</v>
      </c>
      <c r="R17" s="35">
        <v>1444.4</v>
      </c>
      <c r="S17" s="35">
        <v>4544</v>
      </c>
      <c r="T17" s="35">
        <v>450.1</v>
      </c>
      <c r="U17" s="35">
        <v>583.2</v>
      </c>
      <c r="V17" s="36">
        <v>21488.8</v>
      </c>
      <c r="W17" s="35">
        <v>7670</v>
      </c>
      <c r="X17" s="35">
        <v>864.5</v>
      </c>
      <c r="Y17" s="34" t="s">
        <v>115</v>
      </c>
      <c r="Z17" s="35">
        <v>170.8</v>
      </c>
      <c r="AA17" s="35">
        <v>515.832</v>
      </c>
      <c r="AB17" s="35">
        <v>354</v>
      </c>
      <c r="AC17" s="35">
        <v>408</v>
      </c>
      <c r="AD17" s="35">
        <v>459.8</v>
      </c>
      <c r="AE17" s="35">
        <v>4520.3</v>
      </c>
      <c r="AF17" s="35">
        <v>327.2</v>
      </c>
      <c r="AG17" s="35">
        <v>1345</v>
      </c>
      <c r="AH17" s="35">
        <v>224.39</v>
      </c>
      <c r="AI17" s="35">
        <v>827.4</v>
      </c>
      <c r="AJ17" s="35">
        <v>88.2</v>
      </c>
      <c r="AK17" s="35">
        <v>1921.8</v>
      </c>
      <c r="AL17" s="35">
        <v>150.1</v>
      </c>
    </row>
    <row r="18" spans="1:38" ht="12.75">
      <c r="A18" s="34" t="s">
        <v>117</v>
      </c>
      <c r="B18" s="35">
        <v>42593</v>
      </c>
      <c r="C18" s="35">
        <v>9331</v>
      </c>
      <c r="D18" s="35">
        <v>10612</v>
      </c>
      <c r="E18" s="35">
        <v>7343</v>
      </c>
      <c r="F18" s="35">
        <v>1666</v>
      </c>
      <c r="G18" s="35">
        <v>1191</v>
      </c>
      <c r="H18" s="35">
        <v>26595</v>
      </c>
      <c r="I18" s="35">
        <v>657</v>
      </c>
      <c r="J18" s="36">
        <v>99988</v>
      </c>
      <c r="K18" s="35">
        <v>7048</v>
      </c>
      <c r="L18" s="35">
        <v>3516</v>
      </c>
      <c r="M18" s="34" t="s">
        <v>117</v>
      </c>
      <c r="N18" s="35">
        <f t="shared" si="1"/>
        <v>12894</v>
      </c>
      <c r="O18" s="36">
        <v>23458</v>
      </c>
      <c r="P18" s="36">
        <f t="shared" si="0"/>
        <v>123446</v>
      </c>
      <c r="Q18" s="35">
        <v>5987</v>
      </c>
      <c r="R18" s="35">
        <v>1700</v>
      </c>
      <c r="S18" s="35">
        <v>5428</v>
      </c>
      <c r="T18" s="35">
        <v>477</v>
      </c>
      <c r="U18" s="35">
        <v>717</v>
      </c>
      <c r="V18" s="36">
        <v>23663</v>
      </c>
      <c r="W18" s="35">
        <v>7598</v>
      </c>
      <c r="X18" s="35">
        <v>849</v>
      </c>
      <c r="Y18" s="34" t="s">
        <v>117</v>
      </c>
      <c r="Z18" s="35">
        <v>153</v>
      </c>
      <c r="AA18" s="35">
        <v>519.598</v>
      </c>
      <c r="AB18" s="37">
        <v>355</v>
      </c>
      <c r="AC18" s="35">
        <v>428</v>
      </c>
      <c r="AD18" s="35">
        <v>390.51</v>
      </c>
      <c r="AE18" s="35">
        <v>3938</v>
      </c>
      <c r="AF18" s="35">
        <v>369.7</v>
      </c>
      <c r="AG18" s="39">
        <v>1289.2</v>
      </c>
      <c r="AH18" s="35">
        <v>233.35</v>
      </c>
      <c r="AI18" s="35">
        <v>774.3</v>
      </c>
      <c r="AJ18" s="35">
        <v>85.1</v>
      </c>
      <c r="AK18" s="35">
        <v>1933.7</v>
      </c>
      <c r="AL18" s="35">
        <v>150.1</v>
      </c>
    </row>
    <row r="19" spans="1:38" ht="12.75">
      <c r="A19" s="34" t="s">
        <v>119</v>
      </c>
      <c r="B19" s="35">
        <v>41906.7</v>
      </c>
      <c r="C19" s="35">
        <v>9092.3</v>
      </c>
      <c r="D19" s="35">
        <v>8232.9</v>
      </c>
      <c r="E19" s="35">
        <v>7430.4</v>
      </c>
      <c r="F19" s="35">
        <v>1552.7</v>
      </c>
      <c r="G19" s="35">
        <v>1100.6</v>
      </c>
      <c r="H19" s="35">
        <v>26382.9</v>
      </c>
      <c r="I19" s="35">
        <v>616.5</v>
      </c>
      <c r="J19" s="36">
        <v>97315.2</v>
      </c>
      <c r="K19" s="35">
        <v>6714.6</v>
      </c>
      <c r="L19" s="35">
        <v>3518.5</v>
      </c>
      <c r="M19" s="34" t="s">
        <v>119</v>
      </c>
      <c r="N19" s="35">
        <f t="shared" si="1"/>
        <v>12529.9</v>
      </c>
      <c r="O19" s="36">
        <v>22763</v>
      </c>
      <c r="P19" s="36">
        <f>O19+J19</f>
        <v>120078.2</v>
      </c>
      <c r="Q19" s="35">
        <v>6640.4</v>
      </c>
      <c r="R19" s="35">
        <v>1844</v>
      </c>
      <c r="S19" s="35">
        <v>7316.4</v>
      </c>
      <c r="T19" s="35">
        <v>448.7</v>
      </c>
      <c r="U19" s="35">
        <v>743</v>
      </c>
      <c r="V19" s="36">
        <v>27523</v>
      </c>
      <c r="W19" s="35">
        <v>8786.6</v>
      </c>
      <c r="X19" s="35">
        <v>773.9</v>
      </c>
      <c r="Y19" s="34" t="s">
        <v>119</v>
      </c>
      <c r="Z19" s="35">
        <v>141.8</v>
      </c>
      <c r="AA19" s="35">
        <v>521.403</v>
      </c>
      <c r="AB19" s="35">
        <v>363</v>
      </c>
      <c r="AC19" s="35">
        <v>440</v>
      </c>
      <c r="AD19" s="35">
        <v>404.2</v>
      </c>
      <c r="AE19" s="35">
        <v>3661.5</v>
      </c>
      <c r="AF19" s="35">
        <v>366.5</v>
      </c>
      <c r="AG19" s="39">
        <v>1318.5</v>
      </c>
      <c r="AH19" s="35">
        <v>228.32</v>
      </c>
      <c r="AI19" s="35">
        <v>737.5</v>
      </c>
      <c r="AJ19" s="35">
        <v>95.3</v>
      </c>
      <c r="AK19" s="35">
        <v>1935</v>
      </c>
      <c r="AL19" s="35">
        <v>158.7</v>
      </c>
    </row>
    <row r="20" spans="1:38" ht="12.75">
      <c r="A20" s="34" t="s">
        <v>120</v>
      </c>
      <c r="B20" s="35">
        <v>43659.8</v>
      </c>
      <c r="C20" s="35">
        <v>8667.3</v>
      </c>
      <c r="D20" s="35">
        <v>9581.2</v>
      </c>
      <c r="E20" s="35">
        <v>7588.3</v>
      </c>
      <c r="F20" s="35">
        <v>1533.9</v>
      </c>
      <c r="G20" s="35">
        <v>1064.3</v>
      </c>
      <c r="H20" s="35">
        <v>26483.6</v>
      </c>
      <c r="I20" s="35">
        <v>629.9</v>
      </c>
      <c r="J20" s="36">
        <v>99208</v>
      </c>
      <c r="K20" s="35">
        <v>6926.4</v>
      </c>
      <c r="L20" s="35">
        <v>3580.7</v>
      </c>
      <c r="M20" s="34" t="s">
        <v>120</v>
      </c>
      <c r="N20" s="35">
        <f>O20-SUM(K20:L20)</f>
        <v>11884.2</v>
      </c>
      <c r="O20" s="36">
        <v>22391.3</v>
      </c>
      <c r="P20" s="36">
        <f t="shared" si="0"/>
        <v>121599.3</v>
      </c>
      <c r="Q20" s="35">
        <v>6736</v>
      </c>
      <c r="R20" s="35">
        <v>1723.2</v>
      </c>
      <c r="S20" s="35">
        <v>7276.5</v>
      </c>
      <c r="T20" s="35">
        <v>436.8</v>
      </c>
      <c r="U20" s="35">
        <v>864.2</v>
      </c>
      <c r="V20" s="36">
        <v>27862.8</v>
      </c>
      <c r="W20" s="35">
        <v>8677.1</v>
      </c>
      <c r="X20" s="35">
        <v>759.8</v>
      </c>
      <c r="Y20" s="34" t="s">
        <v>120</v>
      </c>
      <c r="Z20" s="35">
        <v>137.9</v>
      </c>
      <c r="AA20" s="37">
        <v>555.611</v>
      </c>
      <c r="AB20" s="35">
        <v>380</v>
      </c>
      <c r="AC20" s="37" t="s">
        <v>140</v>
      </c>
      <c r="AD20" s="35">
        <v>423.6</v>
      </c>
      <c r="AE20" s="35">
        <v>4201.7</v>
      </c>
      <c r="AF20" s="35">
        <v>372.8</v>
      </c>
      <c r="AG20" s="39">
        <v>1401.4</v>
      </c>
      <c r="AH20" s="35">
        <v>260.22</v>
      </c>
      <c r="AI20" s="35">
        <v>654</v>
      </c>
      <c r="AJ20" s="35">
        <v>110.6</v>
      </c>
      <c r="AK20" s="35">
        <v>1946.8</v>
      </c>
      <c r="AL20" s="35">
        <v>172</v>
      </c>
    </row>
    <row r="21" spans="1:38" ht="12.75">
      <c r="A21" s="34" t="s">
        <v>122</v>
      </c>
      <c r="B21" s="35">
        <v>43813.6</v>
      </c>
      <c r="C21" s="38">
        <v>8472.5</v>
      </c>
      <c r="D21" s="38">
        <v>9507.9</v>
      </c>
      <c r="E21" s="38">
        <v>7894</v>
      </c>
      <c r="F21" s="38">
        <v>1177.4</v>
      </c>
      <c r="G21" s="38">
        <v>1010.2</v>
      </c>
      <c r="H21" s="38">
        <v>27994.5</v>
      </c>
      <c r="I21" s="38">
        <v>646.2</v>
      </c>
      <c r="J21" s="40">
        <v>100515.29999999999</v>
      </c>
      <c r="K21" s="38">
        <v>7493.9</v>
      </c>
      <c r="L21" s="38">
        <v>3561.6</v>
      </c>
      <c r="M21" s="34" t="s">
        <v>122</v>
      </c>
      <c r="N21" s="35">
        <f t="shared" si="1"/>
        <v>12136.5</v>
      </c>
      <c r="O21" s="40">
        <v>23192</v>
      </c>
      <c r="P21" s="36">
        <f>O21+J21+1</f>
        <v>123708.29999999999</v>
      </c>
      <c r="Q21" s="38">
        <v>5615.1</v>
      </c>
      <c r="R21" s="38">
        <v>1703.2</v>
      </c>
      <c r="S21" s="38">
        <v>6790</v>
      </c>
      <c r="T21" s="38">
        <v>436.5</v>
      </c>
      <c r="U21" s="38">
        <v>628.4</v>
      </c>
      <c r="V21" s="36">
        <v>26512.7</v>
      </c>
      <c r="W21" s="38">
        <v>9144.5</v>
      </c>
      <c r="X21" s="38">
        <v>792.9</v>
      </c>
      <c r="Y21" s="34" t="s">
        <v>122</v>
      </c>
      <c r="Z21" s="39">
        <v>142.2</v>
      </c>
      <c r="AA21" s="41">
        <v>567.02</v>
      </c>
      <c r="AB21" s="41">
        <v>381</v>
      </c>
      <c r="AC21" s="41">
        <v>454</v>
      </c>
      <c r="AD21" s="41">
        <v>477.24</v>
      </c>
      <c r="AE21" s="39">
        <v>5150.8</v>
      </c>
      <c r="AF21" s="41">
        <v>368.51</v>
      </c>
      <c r="AG21" s="35">
        <v>1484.42</v>
      </c>
      <c r="AH21" s="41">
        <v>245.96</v>
      </c>
      <c r="AI21" s="41">
        <v>763.23</v>
      </c>
      <c r="AJ21" s="41">
        <v>106.1</v>
      </c>
      <c r="AK21" s="41">
        <v>1936.8</v>
      </c>
      <c r="AL21" s="41">
        <v>178.49</v>
      </c>
    </row>
    <row r="22" spans="1:38" ht="12.75">
      <c r="A22" s="34" t="s">
        <v>128</v>
      </c>
      <c r="B22" s="35">
        <v>43914.4</v>
      </c>
      <c r="C22" s="38">
        <v>7764</v>
      </c>
      <c r="D22" s="38">
        <v>9571.3</v>
      </c>
      <c r="E22" s="38">
        <v>8117.3</v>
      </c>
      <c r="F22" s="38">
        <v>1387.1</v>
      </c>
      <c r="G22" s="38">
        <v>1039.2</v>
      </c>
      <c r="H22" s="38">
        <v>28038.6</v>
      </c>
      <c r="I22" s="38">
        <v>602.6</v>
      </c>
      <c r="J22" s="40">
        <v>100433.5</v>
      </c>
      <c r="K22" s="38">
        <v>7543.7</v>
      </c>
      <c r="L22" s="38">
        <v>3725.8</v>
      </c>
      <c r="M22" s="34" t="s">
        <v>128</v>
      </c>
      <c r="N22" s="35">
        <f t="shared" si="1"/>
        <v>12363.5</v>
      </c>
      <c r="O22" s="40">
        <v>23633</v>
      </c>
      <c r="P22" s="36">
        <f>O22+J22+1</f>
        <v>124067.5</v>
      </c>
      <c r="Q22" s="38">
        <v>6292</v>
      </c>
      <c r="R22" s="38">
        <v>1799.1</v>
      </c>
      <c r="S22" s="38">
        <v>5825.5</v>
      </c>
      <c r="T22" s="38">
        <v>467.9</v>
      </c>
      <c r="U22" s="38">
        <v>786.9</v>
      </c>
      <c r="V22" s="36">
        <v>26692.6</v>
      </c>
      <c r="W22" s="38">
        <v>9413.7</v>
      </c>
      <c r="X22" s="38">
        <v>814.1</v>
      </c>
      <c r="Y22" s="34" t="s">
        <v>128</v>
      </c>
      <c r="Z22" s="39">
        <v>146.2</v>
      </c>
      <c r="AA22" s="41">
        <v>578.458</v>
      </c>
      <c r="AB22" s="41">
        <v>388</v>
      </c>
      <c r="AC22" s="41">
        <v>459</v>
      </c>
      <c r="AD22" s="41">
        <v>658</v>
      </c>
      <c r="AE22" s="39">
        <v>5055.2</v>
      </c>
      <c r="AF22" s="41">
        <v>348.1</v>
      </c>
      <c r="AG22" s="41">
        <v>1553.14</v>
      </c>
      <c r="AH22" s="41">
        <v>197</v>
      </c>
      <c r="AI22" s="41">
        <v>805.81</v>
      </c>
      <c r="AJ22" s="41">
        <v>104.07</v>
      </c>
      <c r="AK22" s="41">
        <v>1903.19</v>
      </c>
      <c r="AL22" s="41">
        <v>175.28</v>
      </c>
    </row>
    <row r="23" spans="1:38" ht="12.75">
      <c r="A23" s="34" t="s">
        <v>129</v>
      </c>
      <c r="B23" s="35">
        <v>45537.4</v>
      </c>
      <c r="C23" s="38">
        <v>7530.9</v>
      </c>
      <c r="D23" s="38">
        <v>8752.5</v>
      </c>
      <c r="E23" s="38">
        <v>8173.8</v>
      </c>
      <c r="F23" s="38">
        <v>1381.4</v>
      </c>
      <c r="G23" s="38">
        <v>905</v>
      </c>
      <c r="H23" s="38">
        <v>27752</v>
      </c>
      <c r="I23" s="38">
        <v>706</v>
      </c>
      <c r="J23" s="40">
        <v>100738</v>
      </c>
      <c r="K23" s="38">
        <v>7892.5</v>
      </c>
      <c r="L23" s="38">
        <v>3377.9</v>
      </c>
      <c r="M23" s="34" t="s">
        <v>129</v>
      </c>
      <c r="N23" s="35">
        <f t="shared" si="1"/>
        <v>10822.699999999999</v>
      </c>
      <c r="O23" s="40">
        <v>22093.1</v>
      </c>
      <c r="P23" s="36">
        <f>O23+J23+1</f>
        <v>122832.1</v>
      </c>
      <c r="Q23" s="38">
        <v>6164.9</v>
      </c>
      <c r="R23" s="38">
        <v>1809.1</v>
      </c>
      <c r="S23" s="38">
        <v>6298.1</v>
      </c>
      <c r="T23" s="38">
        <v>407.9</v>
      </c>
      <c r="U23" s="38">
        <v>866.2</v>
      </c>
      <c r="V23" s="36">
        <v>27557.8</v>
      </c>
      <c r="W23" s="38">
        <v>9406.7</v>
      </c>
      <c r="X23" s="38">
        <v>785.6</v>
      </c>
      <c r="Y23" s="34" t="s">
        <v>129</v>
      </c>
      <c r="Z23" s="39">
        <v>115.3</v>
      </c>
      <c r="AA23" s="41">
        <v>579</v>
      </c>
      <c r="AB23" s="41">
        <v>394</v>
      </c>
      <c r="AC23" s="41">
        <v>463</v>
      </c>
      <c r="AD23" s="41">
        <v>709</v>
      </c>
      <c r="AE23" s="39">
        <v>4415.4</v>
      </c>
      <c r="AF23" s="38">
        <v>391</v>
      </c>
      <c r="AG23" s="41">
        <v>1828.3</v>
      </c>
      <c r="AH23" s="41">
        <v>239</v>
      </c>
      <c r="AI23" s="41">
        <v>779</v>
      </c>
      <c r="AJ23" s="41">
        <v>109</v>
      </c>
      <c r="AK23" s="41">
        <v>1903.2</v>
      </c>
      <c r="AL23" s="41">
        <v>181</v>
      </c>
    </row>
    <row r="24" spans="1:38" ht="12.75" customHeight="1">
      <c r="A24" s="34" t="s">
        <v>138</v>
      </c>
      <c r="B24" s="38">
        <f>SUM(B29:B65)</f>
        <v>41918.40000000001</v>
      </c>
      <c r="C24" s="38">
        <f>SUM(C29:C65)</f>
        <v>7786.6</v>
      </c>
      <c r="D24" s="38">
        <f>SUM(D29:D65)</f>
        <v>8903.6</v>
      </c>
      <c r="E24" s="38">
        <f>SUM(E29:E65)</f>
        <v>8261.2</v>
      </c>
      <c r="F24" s="38">
        <f>SUM(F29:F65)</f>
        <v>1267.0999999999997</v>
      </c>
      <c r="G24" s="38">
        <f>SUM(G29:G65)+1</f>
        <v>831.3000000000001</v>
      </c>
      <c r="H24" s="38">
        <v>28457.5</v>
      </c>
      <c r="I24" s="38">
        <f>SUM(I29:I65)</f>
        <v>623.8000000000001</v>
      </c>
      <c r="J24" s="40">
        <f>SUM(B24:I24)+1</f>
        <v>98050.50000000001</v>
      </c>
      <c r="K24" s="38">
        <f>SUM(K29:K65)</f>
        <v>8168.6</v>
      </c>
      <c r="L24" s="38">
        <f>SUM(L29:L65)</f>
        <v>3465.0000000000005</v>
      </c>
      <c r="M24" s="34" t="s">
        <v>138</v>
      </c>
      <c r="N24" s="35">
        <f>O24-SUM(K24:L24)-1</f>
        <v>11647.100000000004</v>
      </c>
      <c r="O24" s="36">
        <f>SUM(O29:O65)</f>
        <v>23281.700000000004</v>
      </c>
      <c r="P24" s="36">
        <v>121333.20000000001</v>
      </c>
      <c r="Q24" s="35">
        <f>SUM(Q29:Q65)+2</f>
        <v>5478.1</v>
      </c>
      <c r="R24" s="35">
        <f aca="true" t="shared" si="2" ref="R24:X24">SUM(R29:R65)</f>
        <v>1941.8000000000002</v>
      </c>
      <c r="S24" s="35">
        <f>SUM(S29:S65)+1</f>
        <v>5587.9</v>
      </c>
      <c r="T24" s="35">
        <f t="shared" si="2"/>
        <v>341.59999999999997</v>
      </c>
      <c r="U24" s="35">
        <f>SUM(U29:U65)+1</f>
        <v>735.4000000000001</v>
      </c>
      <c r="V24" s="36">
        <f t="shared" si="2"/>
        <v>25958.8</v>
      </c>
      <c r="W24" s="35">
        <f>SUM(W29:W65)+1</f>
        <v>10132.199999999999</v>
      </c>
      <c r="X24" s="35">
        <f t="shared" si="2"/>
        <v>811.2</v>
      </c>
      <c r="Y24" s="34" t="s">
        <v>138</v>
      </c>
      <c r="Z24" s="35">
        <f>SUM(Z29:Z65)</f>
        <v>94.3</v>
      </c>
      <c r="AA24" s="39">
        <v>579</v>
      </c>
      <c r="AB24" s="39">
        <v>400</v>
      </c>
      <c r="AC24" s="39">
        <v>468</v>
      </c>
      <c r="AD24" s="53" t="s">
        <v>141</v>
      </c>
      <c r="AE24" s="35">
        <f>SUM(AE29:AE65)</f>
        <v>4174.4</v>
      </c>
      <c r="AF24" s="41" t="s">
        <v>123</v>
      </c>
      <c r="AG24" s="41" t="s">
        <v>142</v>
      </c>
      <c r="AH24" s="39">
        <f>SUM(AH29:AH65)</f>
        <v>196.86</v>
      </c>
      <c r="AI24" s="39">
        <f>SUM(AI29:AI65)</f>
        <v>766.8699999999999</v>
      </c>
      <c r="AJ24" s="39">
        <f>SUM(AJ29:AJ65)</f>
        <v>107.05000000000001</v>
      </c>
      <c r="AK24" s="39">
        <f>SUM(AK29:AK65)</f>
        <v>1895.2</v>
      </c>
      <c r="AL24" s="39">
        <f>SUM(AL29:AL65)</f>
        <v>180.29999999999998</v>
      </c>
    </row>
    <row r="25" spans="1:38" ht="12.75">
      <c r="A25" s="42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42"/>
      <c r="N25" s="35"/>
      <c r="O25" s="35"/>
      <c r="P25" s="35"/>
      <c r="Q25" s="38"/>
      <c r="R25" s="38"/>
      <c r="S25" s="38"/>
      <c r="T25" s="38"/>
      <c r="U25" s="38"/>
      <c r="V25" s="35"/>
      <c r="W25" s="38"/>
      <c r="X25" s="38"/>
      <c r="Y25" s="34" t="s">
        <v>139</v>
      </c>
      <c r="Z25" s="39"/>
      <c r="AA25" s="39"/>
      <c r="AB25" s="41" t="s">
        <v>145</v>
      </c>
      <c r="AC25" s="41" t="s">
        <v>146</v>
      </c>
      <c r="AD25" s="39"/>
      <c r="AE25" s="39"/>
      <c r="AF25" s="39"/>
      <c r="AG25" s="39"/>
      <c r="AH25" s="39"/>
      <c r="AI25" s="39"/>
      <c r="AJ25" s="39"/>
      <c r="AK25" s="39"/>
      <c r="AL25" s="39"/>
    </row>
    <row r="26" spans="1:38" ht="12.75">
      <c r="A26" s="4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42"/>
      <c r="N26" s="35"/>
      <c r="O26" s="35"/>
      <c r="P26" s="35"/>
      <c r="Q26" s="38"/>
      <c r="R26" s="38"/>
      <c r="S26" s="38"/>
      <c r="T26" s="38"/>
      <c r="U26" s="38"/>
      <c r="V26" s="35"/>
      <c r="W26" s="38"/>
      <c r="X26" s="38"/>
      <c r="Y26" s="42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</row>
    <row r="27" spans="1:38" ht="12.75">
      <c r="A27" s="21" t="s">
        <v>138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21" t="s">
        <v>138</v>
      </c>
      <c r="N27" s="35"/>
      <c r="O27" s="38"/>
      <c r="P27" s="35"/>
      <c r="Q27" s="38"/>
      <c r="R27" s="38"/>
      <c r="S27" s="38"/>
      <c r="T27" s="38"/>
      <c r="U27" s="38"/>
      <c r="V27" s="35"/>
      <c r="W27" s="38"/>
      <c r="X27" s="38"/>
      <c r="Y27" s="21" t="s">
        <v>138</v>
      </c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</row>
    <row r="28" spans="1:38" ht="12.75">
      <c r="A28" s="21" t="s">
        <v>72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21" t="s">
        <v>72</v>
      </c>
      <c r="N28" s="35"/>
      <c r="O28" s="35"/>
      <c r="P28" s="35"/>
      <c r="Q28" s="38"/>
      <c r="R28" s="38"/>
      <c r="S28" s="35"/>
      <c r="T28" s="38"/>
      <c r="U28" s="38"/>
      <c r="V28" s="35"/>
      <c r="W28" s="38"/>
      <c r="X28" s="38"/>
      <c r="Y28" s="21" t="s">
        <v>72</v>
      </c>
      <c r="Z28" s="39"/>
      <c r="AA28" s="41" t="s">
        <v>123</v>
      </c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</row>
    <row r="29" spans="1:38" ht="12.75">
      <c r="A29" s="34" t="s">
        <v>107</v>
      </c>
      <c r="B29" s="35">
        <v>3441</v>
      </c>
      <c r="C29" s="35">
        <v>385</v>
      </c>
      <c r="D29" s="35">
        <v>45</v>
      </c>
      <c r="E29" s="35">
        <v>783</v>
      </c>
      <c r="F29" s="35">
        <v>45</v>
      </c>
      <c r="G29" s="35">
        <v>25</v>
      </c>
      <c r="H29" s="35">
        <v>10</v>
      </c>
      <c r="I29" s="35" t="s">
        <v>73</v>
      </c>
      <c r="J29" s="36">
        <f>SUM(B29:I29)</f>
        <v>4734</v>
      </c>
      <c r="K29" s="35">
        <v>647</v>
      </c>
      <c r="L29" s="35">
        <v>463</v>
      </c>
      <c r="M29" s="34" t="s">
        <v>107</v>
      </c>
      <c r="N29" s="35">
        <f>O29-SUM(K29:L29)</f>
        <v>822</v>
      </c>
      <c r="O29" s="36">
        <v>1932</v>
      </c>
      <c r="P29" s="36">
        <f aca="true" t="shared" si="3" ref="P29:P37">O29+J29</f>
        <v>6666</v>
      </c>
      <c r="Q29" s="38">
        <v>1301</v>
      </c>
      <c r="R29" s="38">
        <v>90</v>
      </c>
      <c r="S29" s="35">
        <v>4</v>
      </c>
      <c r="T29" s="38">
        <v>1</v>
      </c>
      <c r="U29" s="38">
        <v>148</v>
      </c>
      <c r="V29" s="36">
        <v>2072</v>
      </c>
      <c r="W29" s="38">
        <v>1467</v>
      </c>
      <c r="X29" s="35" t="s">
        <v>73</v>
      </c>
      <c r="Y29" s="34" t="s">
        <v>107</v>
      </c>
      <c r="Z29" s="39">
        <v>23</v>
      </c>
      <c r="AA29" s="41">
        <v>3</v>
      </c>
      <c r="AB29" s="41" t="s">
        <v>123</v>
      </c>
      <c r="AC29" s="41" t="s">
        <v>123</v>
      </c>
      <c r="AD29" s="41">
        <v>80.6</v>
      </c>
      <c r="AE29" s="39">
        <v>158</v>
      </c>
      <c r="AF29" s="41" t="s">
        <v>123</v>
      </c>
      <c r="AG29" s="35" t="s">
        <v>73</v>
      </c>
      <c r="AH29" s="35" t="s">
        <v>73</v>
      </c>
      <c r="AI29" s="41">
        <v>213.41</v>
      </c>
      <c r="AJ29" s="38">
        <v>2.07</v>
      </c>
      <c r="AK29" s="38">
        <v>104</v>
      </c>
      <c r="AL29" s="41">
        <v>66.07</v>
      </c>
    </row>
    <row r="30" spans="1:38" ht="12.75">
      <c r="A30" s="34" t="s">
        <v>74</v>
      </c>
      <c r="B30" s="35">
        <v>121.5</v>
      </c>
      <c r="C30" s="35" t="s">
        <v>73</v>
      </c>
      <c r="D30" s="35" t="s">
        <v>73</v>
      </c>
      <c r="E30" s="35">
        <v>43.6</v>
      </c>
      <c r="F30" s="35" t="s">
        <v>73</v>
      </c>
      <c r="G30" s="35">
        <v>21.4</v>
      </c>
      <c r="H30" s="35">
        <v>3.2</v>
      </c>
      <c r="I30" s="35" t="s">
        <v>73</v>
      </c>
      <c r="J30" s="36">
        <f aca="true" t="shared" si="4" ref="J30:J56">SUM(B30:I30)</f>
        <v>189.7</v>
      </c>
      <c r="K30" s="35" t="s">
        <v>73</v>
      </c>
      <c r="L30" s="35">
        <v>0.6</v>
      </c>
      <c r="M30" s="34" t="s">
        <v>74</v>
      </c>
      <c r="N30" s="35">
        <f aca="true" t="shared" si="5" ref="N30:N65">O30-SUM(K30:L30)</f>
        <v>8.3</v>
      </c>
      <c r="O30" s="36">
        <v>8.9</v>
      </c>
      <c r="P30" s="36">
        <f t="shared" si="3"/>
        <v>198.6</v>
      </c>
      <c r="Q30" s="35">
        <v>0.5</v>
      </c>
      <c r="R30" s="35">
        <v>1.1</v>
      </c>
      <c r="S30" s="35">
        <v>25.9</v>
      </c>
      <c r="T30" s="35" t="s">
        <v>73</v>
      </c>
      <c r="U30" s="35" t="s">
        <v>73</v>
      </c>
      <c r="V30" s="36">
        <v>30.5</v>
      </c>
      <c r="W30" s="37" t="s">
        <v>73</v>
      </c>
      <c r="X30" s="35" t="s">
        <v>73</v>
      </c>
      <c r="Y30" s="34" t="s">
        <v>74</v>
      </c>
      <c r="Z30" s="35" t="s">
        <v>73</v>
      </c>
      <c r="AA30" s="41">
        <v>322</v>
      </c>
      <c r="AB30" s="41" t="s">
        <v>123</v>
      </c>
      <c r="AC30" s="41" t="s">
        <v>123</v>
      </c>
      <c r="AD30" s="41" t="s">
        <v>123</v>
      </c>
      <c r="AE30" s="37">
        <v>1.5</v>
      </c>
      <c r="AF30" s="41" t="s">
        <v>123</v>
      </c>
      <c r="AG30" s="35" t="s">
        <v>73</v>
      </c>
      <c r="AH30" s="35" t="s">
        <v>73</v>
      </c>
      <c r="AI30" s="41">
        <v>1.9</v>
      </c>
      <c r="AJ30" s="41">
        <v>5.23</v>
      </c>
      <c r="AK30" s="35" t="s">
        <v>73</v>
      </c>
      <c r="AL30" s="41">
        <v>0.5</v>
      </c>
    </row>
    <row r="31" spans="1:38" ht="12.75">
      <c r="A31" s="34" t="s">
        <v>75</v>
      </c>
      <c r="B31" s="35">
        <v>2495.8</v>
      </c>
      <c r="C31" s="35" t="s">
        <v>73</v>
      </c>
      <c r="D31" s="35" t="s">
        <v>73</v>
      </c>
      <c r="E31" s="35">
        <v>19.5</v>
      </c>
      <c r="F31" s="35" t="s">
        <v>73</v>
      </c>
      <c r="G31" s="35">
        <v>6.6</v>
      </c>
      <c r="H31" s="35">
        <v>58.4</v>
      </c>
      <c r="I31" s="35" t="s">
        <v>73</v>
      </c>
      <c r="J31" s="36">
        <f t="shared" si="4"/>
        <v>2580.3</v>
      </c>
      <c r="K31" s="35">
        <v>1.8</v>
      </c>
      <c r="L31" s="35">
        <v>6.2</v>
      </c>
      <c r="M31" s="34" t="s">
        <v>75</v>
      </c>
      <c r="N31" s="35">
        <f t="shared" si="5"/>
        <v>107.3</v>
      </c>
      <c r="O31" s="36">
        <v>115.3</v>
      </c>
      <c r="P31" s="36">
        <f t="shared" si="3"/>
        <v>2695.6000000000004</v>
      </c>
      <c r="Q31" s="35" t="s">
        <v>73</v>
      </c>
      <c r="R31" s="35">
        <v>12.8</v>
      </c>
      <c r="S31" s="35">
        <v>244.9</v>
      </c>
      <c r="T31" s="35">
        <v>7.7</v>
      </c>
      <c r="U31" s="35">
        <v>1.2</v>
      </c>
      <c r="V31" s="36">
        <v>275.3</v>
      </c>
      <c r="W31" s="35">
        <v>1.6</v>
      </c>
      <c r="X31" s="35">
        <v>65.3</v>
      </c>
      <c r="Y31" s="34" t="s">
        <v>75</v>
      </c>
      <c r="Z31" s="43">
        <v>5</v>
      </c>
      <c r="AA31" s="41">
        <v>2</v>
      </c>
      <c r="AB31" s="41" t="s">
        <v>123</v>
      </c>
      <c r="AC31" s="41" t="s">
        <v>123</v>
      </c>
      <c r="AD31" s="41">
        <v>53.4</v>
      </c>
      <c r="AE31" s="43">
        <v>27.1</v>
      </c>
      <c r="AF31" s="41" t="s">
        <v>123</v>
      </c>
      <c r="AG31" s="41">
        <v>86.6</v>
      </c>
      <c r="AH31" s="35" t="s">
        <v>73</v>
      </c>
      <c r="AI31" s="41">
        <v>15.41</v>
      </c>
      <c r="AJ31" s="35" t="s">
        <v>73</v>
      </c>
      <c r="AK31" s="41">
        <v>18.8</v>
      </c>
      <c r="AL31" s="41">
        <v>11.96</v>
      </c>
    </row>
    <row r="32" spans="1:38" ht="12.75">
      <c r="A32" s="34" t="s">
        <v>76</v>
      </c>
      <c r="B32" s="35">
        <v>3213.7</v>
      </c>
      <c r="C32" s="35">
        <v>1.7</v>
      </c>
      <c r="D32" s="35">
        <v>3</v>
      </c>
      <c r="E32" s="35">
        <v>631.7</v>
      </c>
      <c r="F32" s="35">
        <v>10.4</v>
      </c>
      <c r="G32" s="35">
        <v>4</v>
      </c>
      <c r="H32" s="35">
        <v>2193.3</v>
      </c>
      <c r="I32" s="35">
        <v>11.5</v>
      </c>
      <c r="J32" s="36">
        <f t="shared" si="4"/>
        <v>6069.299999999999</v>
      </c>
      <c r="K32" s="35">
        <v>57.6</v>
      </c>
      <c r="L32" s="35">
        <v>27.9</v>
      </c>
      <c r="M32" s="34" t="s">
        <v>76</v>
      </c>
      <c r="N32" s="35">
        <f t="shared" si="5"/>
        <v>479.4</v>
      </c>
      <c r="O32" s="36">
        <v>564.9</v>
      </c>
      <c r="P32" s="36">
        <f t="shared" si="3"/>
        <v>6634.199999999999</v>
      </c>
      <c r="Q32" s="35" t="s">
        <v>73</v>
      </c>
      <c r="R32" s="35">
        <v>2.3</v>
      </c>
      <c r="S32" s="35">
        <v>88.7</v>
      </c>
      <c r="T32" s="35">
        <v>24.4</v>
      </c>
      <c r="U32" s="35" t="s">
        <v>73</v>
      </c>
      <c r="V32" s="36">
        <v>138.8</v>
      </c>
      <c r="W32" s="35" t="s">
        <v>73</v>
      </c>
      <c r="X32" s="35">
        <v>122.9</v>
      </c>
      <c r="Y32" s="34" t="s">
        <v>76</v>
      </c>
      <c r="Z32" s="43">
        <v>16.8</v>
      </c>
      <c r="AA32" s="35" t="s">
        <v>73</v>
      </c>
      <c r="AB32" s="41" t="s">
        <v>123</v>
      </c>
      <c r="AC32" s="41" t="s">
        <v>123</v>
      </c>
      <c r="AD32" s="41">
        <v>31.5</v>
      </c>
      <c r="AE32" s="43">
        <v>115.9</v>
      </c>
      <c r="AF32" s="41" t="s">
        <v>123</v>
      </c>
      <c r="AG32" s="41">
        <v>313.6</v>
      </c>
      <c r="AH32" s="35" t="s">
        <v>73</v>
      </c>
      <c r="AI32" s="41">
        <v>2.9</v>
      </c>
      <c r="AJ32" s="41">
        <v>0.56</v>
      </c>
      <c r="AK32" s="35" t="s">
        <v>73</v>
      </c>
      <c r="AL32" s="41">
        <v>3</v>
      </c>
    </row>
    <row r="33" spans="1:38" ht="12.75">
      <c r="A33" s="34" t="s">
        <v>113</v>
      </c>
      <c r="B33" s="35">
        <v>3670.7</v>
      </c>
      <c r="C33" s="35">
        <v>4.7</v>
      </c>
      <c r="D33" s="35" t="s">
        <v>73</v>
      </c>
      <c r="E33" s="35">
        <v>102.4</v>
      </c>
      <c r="F33" s="37">
        <v>8.3</v>
      </c>
      <c r="G33" s="35">
        <v>153.4</v>
      </c>
      <c r="H33" s="35">
        <v>112.2</v>
      </c>
      <c r="I33" s="35">
        <v>3.1</v>
      </c>
      <c r="J33" s="36">
        <f t="shared" si="4"/>
        <v>4054.7999999999997</v>
      </c>
      <c r="K33" s="35">
        <v>252.2</v>
      </c>
      <c r="L33" s="35">
        <v>60</v>
      </c>
      <c r="M33" s="34" t="s">
        <v>113</v>
      </c>
      <c r="N33" s="35">
        <f t="shared" si="5"/>
        <v>496.7</v>
      </c>
      <c r="O33" s="36">
        <v>808.9</v>
      </c>
      <c r="P33" s="36">
        <f t="shared" si="3"/>
        <v>4863.7</v>
      </c>
      <c r="Q33" s="35">
        <v>28.9</v>
      </c>
      <c r="R33" s="35">
        <v>20.4</v>
      </c>
      <c r="S33" s="35">
        <v>59.6</v>
      </c>
      <c r="T33" s="35">
        <v>40</v>
      </c>
      <c r="U33" s="35" t="s">
        <v>73</v>
      </c>
      <c r="V33" s="36">
        <v>330.1</v>
      </c>
      <c r="W33" s="35" t="s">
        <v>73</v>
      </c>
      <c r="X33" s="35" t="s">
        <v>73</v>
      </c>
      <c r="Y33" s="34" t="s">
        <v>113</v>
      </c>
      <c r="Z33" s="43">
        <v>1.4</v>
      </c>
      <c r="AA33" s="35" t="s">
        <v>73</v>
      </c>
      <c r="AB33" s="41" t="s">
        <v>123</v>
      </c>
      <c r="AC33" s="41" t="s">
        <v>123</v>
      </c>
      <c r="AD33" s="35" t="s">
        <v>73</v>
      </c>
      <c r="AE33" s="43">
        <v>12.4</v>
      </c>
      <c r="AF33" s="41" t="s">
        <v>123</v>
      </c>
      <c r="AG33" s="35" t="s">
        <v>73</v>
      </c>
      <c r="AH33" s="35" t="s">
        <v>73</v>
      </c>
      <c r="AI33" s="41">
        <v>5</v>
      </c>
      <c r="AJ33" s="41">
        <v>1.26</v>
      </c>
      <c r="AK33" s="35" t="s">
        <v>73</v>
      </c>
      <c r="AL33" s="41">
        <v>0.7</v>
      </c>
    </row>
    <row r="34" spans="1:38" ht="12.75">
      <c r="A34" s="34" t="s">
        <v>77</v>
      </c>
      <c r="B34" s="35">
        <v>47.1</v>
      </c>
      <c r="C34" s="35" t="s">
        <v>73</v>
      </c>
      <c r="D34" s="35" t="s">
        <v>73</v>
      </c>
      <c r="E34" s="35" t="s">
        <v>73</v>
      </c>
      <c r="F34" s="35" t="s">
        <v>73</v>
      </c>
      <c r="G34" s="35" t="s">
        <v>73</v>
      </c>
      <c r="H34" s="35" t="s">
        <v>73</v>
      </c>
      <c r="I34" s="35" t="s">
        <v>73</v>
      </c>
      <c r="J34" s="36">
        <f t="shared" si="4"/>
        <v>47.1</v>
      </c>
      <c r="K34" s="35" t="s">
        <v>73</v>
      </c>
      <c r="L34" s="35" t="s">
        <v>73</v>
      </c>
      <c r="M34" s="34" t="s">
        <v>77</v>
      </c>
      <c r="N34" s="35">
        <f t="shared" si="5"/>
        <v>7.9</v>
      </c>
      <c r="O34" s="36">
        <v>7.9</v>
      </c>
      <c r="P34" s="36">
        <f t="shared" si="3"/>
        <v>55</v>
      </c>
      <c r="Q34" s="35">
        <v>2.9</v>
      </c>
      <c r="R34" s="35" t="s">
        <v>73</v>
      </c>
      <c r="S34" s="35" t="s">
        <v>73</v>
      </c>
      <c r="T34" s="35" t="s">
        <v>73</v>
      </c>
      <c r="U34" s="35" t="s">
        <v>73</v>
      </c>
      <c r="V34" s="36">
        <v>2.9</v>
      </c>
      <c r="W34" s="35" t="s">
        <v>73</v>
      </c>
      <c r="X34" s="35" t="s">
        <v>73</v>
      </c>
      <c r="Y34" s="34" t="s">
        <v>77</v>
      </c>
      <c r="Z34" s="35" t="s">
        <v>73</v>
      </c>
      <c r="AA34" s="35" t="s">
        <v>73</v>
      </c>
      <c r="AB34" s="41" t="s">
        <v>123</v>
      </c>
      <c r="AC34" s="41" t="s">
        <v>123</v>
      </c>
      <c r="AD34" s="35" t="s">
        <v>73</v>
      </c>
      <c r="AE34" s="43">
        <v>0.9</v>
      </c>
      <c r="AF34" s="41" t="s">
        <v>123</v>
      </c>
      <c r="AG34" s="35" t="s">
        <v>73</v>
      </c>
      <c r="AH34" s="41">
        <v>0.65</v>
      </c>
      <c r="AI34" s="35" t="s">
        <v>73</v>
      </c>
      <c r="AJ34" s="35" t="s">
        <v>73</v>
      </c>
      <c r="AK34" s="41">
        <v>25.6</v>
      </c>
      <c r="AL34" s="41" t="s">
        <v>123</v>
      </c>
    </row>
    <row r="35" spans="1:38" ht="12.75">
      <c r="A35" s="34" t="s">
        <v>78</v>
      </c>
      <c r="B35" s="35">
        <v>679</v>
      </c>
      <c r="C35" s="35">
        <v>163</v>
      </c>
      <c r="D35" s="35">
        <v>672</v>
      </c>
      <c r="E35" s="35">
        <v>497</v>
      </c>
      <c r="F35" s="35">
        <v>14</v>
      </c>
      <c r="G35" s="35">
        <v>58</v>
      </c>
      <c r="H35" s="35">
        <v>878</v>
      </c>
      <c r="I35" s="35" t="s">
        <v>73</v>
      </c>
      <c r="J35" s="36">
        <f t="shared" si="4"/>
        <v>2961</v>
      </c>
      <c r="K35" s="35">
        <v>132</v>
      </c>
      <c r="L35" s="35">
        <v>266</v>
      </c>
      <c r="M35" s="34" t="s">
        <v>78</v>
      </c>
      <c r="N35" s="35">
        <f t="shared" si="5"/>
        <v>335</v>
      </c>
      <c r="O35" s="36">
        <v>733</v>
      </c>
      <c r="P35" s="36">
        <f t="shared" si="3"/>
        <v>3694</v>
      </c>
      <c r="Q35" s="35">
        <v>1822</v>
      </c>
      <c r="R35" s="35">
        <v>225</v>
      </c>
      <c r="S35" s="35">
        <v>216</v>
      </c>
      <c r="T35" s="35" t="s">
        <v>73</v>
      </c>
      <c r="U35" s="35">
        <v>421</v>
      </c>
      <c r="V35" s="36">
        <v>2793</v>
      </c>
      <c r="W35" s="35">
        <v>2464</v>
      </c>
      <c r="X35" s="35" t="s">
        <v>73</v>
      </c>
      <c r="Y35" s="34" t="s">
        <v>78</v>
      </c>
      <c r="Z35" s="35" t="s">
        <v>73</v>
      </c>
      <c r="AA35" s="35" t="s">
        <v>73</v>
      </c>
      <c r="AB35" s="41" t="s">
        <v>123</v>
      </c>
      <c r="AC35" s="41" t="s">
        <v>123</v>
      </c>
      <c r="AD35" s="41">
        <v>61.9</v>
      </c>
      <c r="AE35" s="43">
        <v>154</v>
      </c>
      <c r="AF35" s="41" t="s">
        <v>123</v>
      </c>
      <c r="AG35" s="41">
        <v>60.1</v>
      </c>
      <c r="AH35" s="35" t="s">
        <v>73</v>
      </c>
      <c r="AI35" s="41">
        <v>6.4</v>
      </c>
      <c r="AJ35" s="41">
        <v>1.9</v>
      </c>
      <c r="AK35" s="41">
        <v>16</v>
      </c>
      <c r="AL35" s="41">
        <v>1</v>
      </c>
    </row>
    <row r="36" spans="1:38" ht="12.75">
      <c r="A36" s="34" t="s">
        <v>79</v>
      </c>
      <c r="B36" s="35">
        <v>1205</v>
      </c>
      <c r="C36" s="35">
        <v>72</v>
      </c>
      <c r="D36" s="35">
        <v>585</v>
      </c>
      <c r="E36" s="35">
        <v>12</v>
      </c>
      <c r="F36" s="35" t="s">
        <v>73</v>
      </c>
      <c r="G36" s="35" t="s">
        <v>73</v>
      </c>
      <c r="H36" s="35">
        <v>2492</v>
      </c>
      <c r="I36" s="35">
        <v>42</v>
      </c>
      <c r="J36" s="36">
        <f t="shared" si="4"/>
        <v>4408</v>
      </c>
      <c r="K36" s="35">
        <v>84</v>
      </c>
      <c r="L36" s="35">
        <v>22</v>
      </c>
      <c r="M36" s="34" t="s">
        <v>79</v>
      </c>
      <c r="N36" s="35">
        <f t="shared" si="5"/>
        <v>26</v>
      </c>
      <c r="O36" s="36">
        <v>132</v>
      </c>
      <c r="P36" s="36">
        <f t="shared" si="3"/>
        <v>4540</v>
      </c>
      <c r="Q36" s="37">
        <v>2</v>
      </c>
      <c r="R36" s="35">
        <v>3</v>
      </c>
      <c r="S36" s="35">
        <v>513</v>
      </c>
      <c r="T36" s="35" t="s">
        <v>73</v>
      </c>
      <c r="U36" s="35" t="s">
        <v>73</v>
      </c>
      <c r="V36" s="36">
        <v>533.4</v>
      </c>
      <c r="W36" s="35">
        <v>507</v>
      </c>
      <c r="X36" s="35" t="s">
        <v>73</v>
      </c>
      <c r="Y36" s="34" t="s">
        <v>79</v>
      </c>
      <c r="Z36" s="35" t="s">
        <v>73</v>
      </c>
      <c r="AA36" s="35" t="s">
        <v>73</v>
      </c>
      <c r="AB36" s="41" t="s">
        <v>123</v>
      </c>
      <c r="AC36" s="41" t="s">
        <v>123</v>
      </c>
      <c r="AD36" s="35" t="s">
        <v>73</v>
      </c>
      <c r="AE36" s="43">
        <v>74</v>
      </c>
      <c r="AF36" s="41" t="s">
        <v>123</v>
      </c>
      <c r="AG36" s="41">
        <v>23</v>
      </c>
      <c r="AH36" s="35" t="s">
        <v>73</v>
      </c>
      <c r="AI36" s="41">
        <v>0.7</v>
      </c>
      <c r="AJ36" s="35" t="s">
        <v>73</v>
      </c>
      <c r="AK36" s="35" t="s">
        <v>73</v>
      </c>
      <c r="AL36" s="35" t="s">
        <v>73</v>
      </c>
    </row>
    <row r="37" spans="1:38" ht="12.75">
      <c r="A37" s="34" t="s">
        <v>80</v>
      </c>
      <c r="B37" s="35">
        <v>76.7</v>
      </c>
      <c r="C37" s="35" t="s">
        <v>73</v>
      </c>
      <c r="D37" s="35" t="s">
        <v>73</v>
      </c>
      <c r="E37" s="35">
        <v>295.4</v>
      </c>
      <c r="F37" s="35">
        <v>2.7</v>
      </c>
      <c r="G37" s="35">
        <v>5.1</v>
      </c>
      <c r="H37" s="35">
        <v>352.5</v>
      </c>
      <c r="I37" s="35">
        <v>21.2</v>
      </c>
      <c r="J37" s="36">
        <f t="shared" si="4"/>
        <v>753.6</v>
      </c>
      <c r="K37" s="35">
        <v>0.7</v>
      </c>
      <c r="L37" s="35" t="s">
        <v>73</v>
      </c>
      <c r="M37" s="34" t="s">
        <v>80</v>
      </c>
      <c r="N37" s="35">
        <f t="shared" si="5"/>
        <v>29.7</v>
      </c>
      <c r="O37" s="36">
        <v>30.4</v>
      </c>
      <c r="P37" s="36">
        <f t="shared" si="3"/>
        <v>784</v>
      </c>
      <c r="Q37" s="35" t="s">
        <v>73</v>
      </c>
      <c r="R37" s="35">
        <v>2.9</v>
      </c>
      <c r="S37" s="35">
        <v>8.7</v>
      </c>
      <c r="T37" s="35">
        <v>1.6</v>
      </c>
      <c r="U37" s="35" t="s">
        <v>73</v>
      </c>
      <c r="V37" s="36">
        <v>14</v>
      </c>
      <c r="W37" s="35" t="s">
        <v>73</v>
      </c>
      <c r="X37" s="35" t="s">
        <v>73</v>
      </c>
      <c r="Y37" s="34" t="s">
        <v>80</v>
      </c>
      <c r="Z37" s="35" t="s">
        <v>73</v>
      </c>
      <c r="AA37" s="41">
        <v>2</v>
      </c>
      <c r="AB37" s="41" t="s">
        <v>123</v>
      </c>
      <c r="AC37" s="41" t="s">
        <v>123</v>
      </c>
      <c r="AD37" s="35" t="s">
        <v>73</v>
      </c>
      <c r="AE37" s="43">
        <v>2.2</v>
      </c>
      <c r="AF37" s="41" t="s">
        <v>123</v>
      </c>
      <c r="AG37" s="41" t="s">
        <v>123</v>
      </c>
      <c r="AH37" s="35" t="s">
        <v>73</v>
      </c>
      <c r="AI37" s="41">
        <v>0.62</v>
      </c>
      <c r="AJ37" s="41">
        <v>2.18</v>
      </c>
      <c r="AK37" s="35" t="s">
        <v>73</v>
      </c>
      <c r="AL37" s="35" t="s">
        <v>73</v>
      </c>
    </row>
    <row r="38" spans="1:38" ht="12.75">
      <c r="A38" s="34" t="s">
        <v>81</v>
      </c>
      <c r="B38" s="35">
        <v>259.9</v>
      </c>
      <c r="C38" s="35">
        <v>4.4</v>
      </c>
      <c r="D38" s="35">
        <v>17.4</v>
      </c>
      <c r="E38" s="35">
        <v>311</v>
      </c>
      <c r="F38" s="35" t="s">
        <v>73</v>
      </c>
      <c r="G38" s="35">
        <v>10</v>
      </c>
      <c r="H38" s="35">
        <v>288.9</v>
      </c>
      <c r="I38" s="35">
        <v>14.2</v>
      </c>
      <c r="J38" s="36">
        <f t="shared" si="4"/>
        <v>905.8</v>
      </c>
      <c r="K38" s="35" t="s">
        <v>73</v>
      </c>
      <c r="L38" s="35" t="s">
        <v>73</v>
      </c>
      <c r="M38" s="34" t="s">
        <v>81</v>
      </c>
      <c r="N38" s="35">
        <f t="shared" si="5"/>
        <v>29.7</v>
      </c>
      <c r="O38" s="36">
        <v>29.7</v>
      </c>
      <c r="P38" s="36">
        <f aca="true" t="shared" si="6" ref="P38:P45">O38+J38</f>
        <v>935.5</v>
      </c>
      <c r="Q38" s="35" t="s">
        <v>73</v>
      </c>
      <c r="R38" s="35">
        <v>4.6</v>
      </c>
      <c r="S38" s="35">
        <v>60.3</v>
      </c>
      <c r="T38" s="35" t="s">
        <v>73</v>
      </c>
      <c r="U38" s="35" t="s">
        <v>73</v>
      </c>
      <c r="V38" s="36">
        <v>65.1</v>
      </c>
      <c r="W38" s="35" t="s">
        <v>73</v>
      </c>
      <c r="X38" s="35" t="s">
        <v>73</v>
      </c>
      <c r="Y38" s="34" t="s">
        <v>81</v>
      </c>
      <c r="Z38" s="35" t="s">
        <v>73</v>
      </c>
      <c r="AA38" s="35" t="s">
        <v>73</v>
      </c>
      <c r="AB38" s="41" t="s">
        <v>123</v>
      </c>
      <c r="AC38" s="41" t="s">
        <v>123</v>
      </c>
      <c r="AD38" s="35" t="s">
        <v>73</v>
      </c>
      <c r="AE38" s="35">
        <v>0</v>
      </c>
      <c r="AF38" s="41" t="s">
        <v>123</v>
      </c>
      <c r="AG38" s="41" t="s">
        <v>123</v>
      </c>
      <c r="AH38" s="35" t="s">
        <v>73</v>
      </c>
      <c r="AI38" s="41">
        <v>0.6</v>
      </c>
      <c r="AJ38" s="35" t="s">
        <v>73</v>
      </c>
      <c r="AK38" s="35" t="s">
        <v>73</v>
      </c>
      <c r="AL38" s="35" t="s">
        <v>73</v>
      </c>
    </row>
    <row r="39" spans="1:38" ht="12.75">
      <c r="A39" s="34" t="s">
        <v>112</v>
      </c>
      <c r="B39" s="35">
        <v>995</v>
      </c>
      <c r="C39" s="35" t="s">
        <v>73</v>
      </c>
      <c r="D39" s="35" t="s">
        <v>73</v>
      </c>
      <c r="E39" s="35">
        <v>163.2</v>
      </c>
      <c r="F39" s="35">
        <v>10.4</v>
      </c>
      <c r="G39" s="35">
        <v>24.9</v>
      </c>
      <c r="H39" s="35">
        <v>99.7</v>
      </c>
      <c r="I39" s="35">
        <v>9.2</v>
      </c>
      <c r="J39" s="36">
        <f>SUM(B39:I39)+1</f>
        <v>1303.4000000000003</v>
      </c>
      <c r="K39" s="37">
        <v>63</v>
      </c>
      <c r="L39" s="35">
        <v>61.2</v>
      </c>
      <c r="M39" s="34" t="s">
        <v>112</v>
      </c>
      <c r="N39" s="35">
        <f t="shared" si="5"/>
        <v>191.5</v>
      </c>
      <c r="O39" s="36">
        <v>315.7</v>
      </c>
      <c r="P39" s="36">
        <f t="shared" si="6"/>
        <v>1619.1000000000004</v>
      </c>
      <c r="Q39" s="35">
        <v>14.2</v>
      </c>
      <c r="R39" s="35">
        <v>4.3</v>
      </c>
      <c r="S39" s="37">
        <v>96.3</v>
      </c>
      <c r="T39" s="35">
        <v>19.8</v>
      </c>
      <c r="U39" s="35" t="s">
        <v>73</v>
      </c>
      <c r="V39" s="36">
        <v>141.5</v>
      </c>
      <c r="W39" s="35" t="s">
        <v>73</v>
      </c>
      <c r="X39" s="35" t="s">
        <v>73</v>
      </c>
      <c r="Y39" s="34" t="s">
        <v>112</v>
      </c>
      <c r="Z39" s="35">
        <v>0.8</v>
      </c>
      <c r="AA39" s="35" t="s">
        <v>73</v>
      </c>
      <c r="AB39" s="41" t="s">
        <v>123</v>
      </c>
      <c r="AC39" s="41" t="s">
        <v>123</v>
      </c>
      <c r="AD39" s="35" t="s">
        <v>73</v>
      </c>
      <c r="AE39" s="35">
        <v>6.5</v>
      </c>
      <c r="AF39" s="41" t="s">
        <v>123</v>
      </c>
      <c r="AG39" s="41">
        <v>38.2</v>
      </c>
      <c r="AH39" s="35" t="s">
        <v>73</v>
      </c>
      <c r="AI39" s="35" t="s">
        <v>73</v>
      </c>
      <c r="AJ39" s="35" t="s">
        <v>73</v>
      </c>
      <c r="AK39" s="35" t="s">
        <v>73</v>
      </c>
      <c r="AL39" s="35" t="s">
        <v>73</v>
      </c>
    </row>
    <row r="40" spans="1:38" ht="12.75">
      <c r="A40" s="34" t="s">
        <v>82</v>
      </c>
      <c r="B40" s="35">
        <v>1487</v>
      </c>
      <c r="C40" s="35">
        <v>1369</v>
      </c>
      <c r="D40" s="35">
        <v>305</v>
      </c>
      <c r="E40" s="35">
        <v>1240</v>
      </c>
      <c r="F40" s="35">
        <v>765</v>
      </c>
      <c r="G40" s="35">
        <v>27</v>
      </c>
      <c r="H40" s="35">
        <v>283</v>
      </c>
      <c r="I40" s="35" t="s">
        <v>73</v>
      </c>
      <c r="J40" s="36">
        <f t="shared" si="4"/>
        <v>5476</v>
      </c>
      <c r="K40" s="35">
        <v>972</v>
      </c>
      <c r="L40" s="35">
        <v>604</v>
      </c>
      <c r="M40" s="34" t="s">
        <v>82</v>
      </c>
      <c r="N40" s="35">
        <f t="shared" si="5"/>
        <v>903</v>
      </c>
      <c r="O40" s="36">
        <v>2479</v>
      </c>
      <c r="P40" s="36">
        <f t="shared" si="6"/>
        <v>7955</v>
      </c>
      <c r="Q40" s="35">
        <v>818</v>
      </c>
      <c r="R40" s="35">
        <v>76</v>
      </c>
      <c r="S40" s="35">
        <v>5</v>
      </c>
      <c r="T40" s="35">
        <v>12</v>
      </c>
      <c r="U40" s="35">
        <v>18</v>
      </c>
      <c r="V40" s="36">
        <v>2001</v>
      </c>
      <c r="W40" s="35">
        <v>457</v>
      </c>
      <c r="X40" s="35" t="s">
        <v>73</v>
      </c>
      <c r="Y40" s="34" t="s">
        <v>82</v>
      </c>
      <c r="Z40" s="43">
        <v>1</v>
      </c>
      <c r="AA40" s="41">
        <v>2</v>
      </c>
      <c r="AB40" s="41" t="s">
        <v>123</v>
      </c>
      <c r="AC40" s="41" t="s">
        <v>123</v>
      </c>
      <c r="AD40" s="41">
        <v>104.4</v>
      </c>
      <c r="AE40" s="43">
        <v>337</v>
      </c>
      <c r="AF40" s="41" t="s">
        <v>123</v>
      </c>
      <c r="AG40" s="41">
        <v>81.1</v>
      </c>
      <c r="AH40" s="41">
        <v>16.32</v>
      </c>
      <c r="AI40" s="41">
        <v>122</v>
      </c>
      <c r="AJ40" s="41">
        <v>14.65</v>
      </c>
      <c r="AK40" s="41">
        <v>419</v>
      </c>
      <c r="AL40" s="41">
        <v>12.42</v>
      </c>
    </row>
    <row r="41" spans="1:38" ht="12.75">
      <c r="A41" s="34" t="s">
        <v>83</v>
      </c>
      <c r="B41" s="35">
        <v>234</v>
      </c>
      <c r="C41" s="35">
        <v>2.5</v>
      </c>
      <c r="D41" s="35" t="s">
        <v>73</v>
      </c>
      <c r="E41" s="35" t="s">
        <v>73</v>
      </c>
      <c r="F41" s="35" t="s">
        <v>73</v>
      </c>
      <c r="G41" s="35" t="s">
        <v>73</v>
      </c>
      <c r="H41" s="35" t="s">
        <v>73</v>
      </c>
      <c r="I41" s="35" t="s">
        <v>73</v>
      </c>
      <c r="J41" s="36">
        <f t="shared" si="4"/>
        <v>236.5</v>
      </c>
      <c r="K41" s="35" t="s">
        <v>73</v>
      </c>
      <c r="L41" s="35">
        <v>2.6</v>
      </c>
      <c r="M41" s="34" t="s">
        <v>83</v>
      </c>
      <c r="N41" s="35">
        <f t="shared" si="5"/>
        <v>7.700000000000001</v>
      </c>
      <c r="O41" s="36">
        <v>10.3</v>
      </c>
      <c r="P41" s="36">
        <f t="shared" si="6"/>
        <v>246.8</v>
      </c>
      <c r="Q41" s="35">
        <v>1.3</v>
      </c>
      <c r="R41" s="35">
        <v>0.6</v>
      </c>
      <c r="S41" s="35" t="s">
        <v>73</v>
      </c>
      <c r="T41" s="35" t="s">
        <v>73</v>
      </c>
      <c r="U41" s="35" t="s">
        <v>73</v>
      </c>
      <c r="V41" s="36">
        <v>1.9</v>
      </c>
      <c r="W41" s="35">
        <v>1</v>
      </c>
      <c r="X41" s="35" t="s">
        <v>73</v>
      </c>
      <c r="Y41" s="34" t="s">
        <v>83</v>
      </c>
      <c r="Z41" s="35" t="s">
        <v>73</v>
      </c>
      <c r="AA41" s="41">
        <v>37</v>
      </c>
      <c r="AB41" s="41" t="s">
        <v>123</v>
      </c>
      <c r="AC41" s="41" t="s">
        <v>123</v>
      </c>
      <c r="AD41" s="41">
        <v>51.3</v>
      </c>
      <c r="AE41" s="43">
        <v>3</v>
      </c>
      <c r="AF41" s="41" t="s">
        <v>123</v>
      </c>
      <c r="AG41" s="35" t="s">
        <v>73</v>
      </c>
      <c r="AH41" s="41">
        <v>172.76</v>
      </c>
      <c r="AI41" s="41">
        <v>1.6</v>
      </c>
      <c r="AJ41" s="41">
        <v>7.36</v>
      </c>
      <c r="AK41" s="41">
        <v>788</v>
      </c>
      <c r="AL41" s="41">
        <v>2.91</v>
      </c>
    </row>
    <row r="42" spans="1:38" ht="12.75">
      <c r="A42" s="34" t="s">
        <v>84</v>
      </c>
      <c r="B42" s="35">
        <v>1445.7</v>
      </c>
      <c r="C42" s="35">
        <v>445.9</v>
      </c>
      <c r="D42" s="35">
        <v>165.5</v>
      </c>
      <c r="E42" s="35">
        <v>832.3</v>
      </c>
      <c r="F42" s="35" t="s">
        <v>73</v>
      </c>
      <c r="G42" s="35">
        <v>268.4</v>
      </c>
      <c r="H42" s="35">
        <v>4275.9</v>
      </c>
      <c r="I42" s="35">
        <v>84.8</v>
      </c>
      <c r="J42" s="36">
        <f t="shared" si="4"/>
        <v>7518.499999999999</v>
      </c>
      <c r="K42" s="35">
        <v>3085.5</v>
      </c>
      <c r="L42" s="35">
        <v>362.1</v>
      </c>
      <c r="M42" s="34" t="s">
        <v>84</v>
      </c>
      <c r="N42" s="35">
        <f t="shared" si="5"/>
        <v>1492.9</v>
      </c>
      <c r="O42" s="36">
        <v>4940.5</v>
      </c>
      <c r="P42" s="36">
        <f t="shared" si="6"/>
        <v>12459</v>
      </c>
      <c r="Q42" s="35">
        <v>188.1</v>
      </c>
      <c r="R42" s="35">
        <v>202.4</v>
      </c>
      <c r="S42" s="35">
        <v>790.5</v>
      </c>
      <c r="T42" s="35">
        <v>117.9</v>
      </c>
      <c r="U42" s="35">
        <v>0.7</v>
      </c>
      <c r="V42" s="36">
        <v>6765.1</v>
      </c>
      <c r="W42" s="35">
        <v>610.9</v>
      </c>
      <c r="X42" s="35" t="s">
        <v>73</v>
      </c>
      <c r="Y42" s="34" t="s">
        <v>84</v>
      </c>
      <c r="Z42" s="43">
        <v>0.6</v>
      </c>
      <c r="AA42" s="35" t="s">
        <v>73</v>
      </c>
      <c r="AB42" s="41" t="s">
        <v>123</v>
      </c>
      <c r="AC42" s="41" t="s">
        <v>123</v>
      </c>
      <c r="AD42" s="41">
        <v>33</v>
      </c>
      <c r="AE42" s="43">
        <v>62.1</v>
      </c>
      <c r="AF42" s="41" t="s">
        <v>123</v>
      </c>
      <c r="AG42" s="41">
        <v>60.8</v>
      </c>
      <c r="AH42" s="35" t="s">
        <v>73</v>
      </c>
      <c r="AI42" s="41">
        <v>42.4</v>
      </c>
      <c r="AJ42" s="41">
        <v>5.26</v>
      </c>
      <c r="AK42" s="35" t="s">
        <v>73</v>
      </c>
      <c r="AL42" s="41">
        <v>0.5</v>
      </c>
    </row>
    <row r="43" spans="1:38" ht="12.75">
      <c r="A43" s="34" t="s">
        <v>85</v>
      </c>
      <c r="B43" s="35">
        <v>1470</v>
      </c>
      <c r="C43" s="35">
        <v>4176</v>
      </c>
      <c r="D43" s="35">
        <v>1034</v>
      </c>
      <c r="E43" s="35">
        <v>794</v>
      </c>
      <c r="F43" s="35">
        <v>120</v>
      </c>
      <c r="G43" s="35">
        <v>59</v>
      </c>
      <c r="H43" s="35">
        <v>1081</v>
      </c>
      <c r="I43" s="35">
        <v>2.7</v>
      </c>
      <c r="J43" s="36">
        <f t="shared" si="4"/>
        <v>8736.7</v>
      </c>
      <c r="K43" s="35">
        <v>1291</v>
      </c>
      <c r="L43" s="35">
        <v>1093</v>
      </c>
      <c r="M43" s="34" t="s">
        <v>85</v>
      </c>
      <c r="N43" s="35">
        <f t="shared" si="5"/>
        <v>992</v>
      </c>
      <c r="O43" s="36">
        <v>3376</v>
      </c>
      <c r="P43" s="36">
        <f t="shared" si="6"/>
        <v>12112.7</v>
      </c>
      <c r="Q43" s="35">
        <v>321</v>
      </c>
      <c r="R43" s="35">
        <v>55</v>
      </c>
      <c r="S43" s="35">
        <v>6</v>
      </c>
      <c r="T43" s="35">
        <v>36</v>
      </c>
      <c r="U43" s="35">
        <v>7</v>
      </c>
      <c r="V43" s="36">
        <v>3884</v>
      </c>
      <c r="W43" s="35">
        <v>3495</v>
      </c>
      <c r="X43" s="35" t="s">
        <v>73</v>
      </c>
      <c r="Y43" s="34" t="s">
        <v>85</v>
      </c>
      <c r="Z43" s="43">
        <v>18</v>
      </c>
      <c r="AA43" s="35" t="s">
        <v>73</v>
      </c>
      <c r="AB43" s="41" t="s">
        <v>123</v>
      </c>
      <c r="AC43" s="41" t="s">
        <v>123</v>
      </c>
      <c r="AD43" s="41">
        <v>85</v>
      </c>
      <c r="AE43" s="43">
        <v>756</v>
      </c>
      <c r="AF43" s="41" t="s">
        <v>123</v>
      </c>
      <c r="AG43" s="35" t="s">
        <v>73</v>
      </c>
      <c r="AH43" s="35" t="s">
        <v>73</v>
      </c>
      <c r="AI43" s="41">
        <v>99.5</v>
      </c>
      <c r="AJ43" s="41">
        <v>1.06</v>
      </c>
      <c r="AK43" s="41">
        <v>21</v>
      </c>
      <c r="AL43" s="41">
        <v>6.76</v>
      </c>
    </row>
    <row r="44" spans="1:38" ht="12.75">
      <c r="A44" s="34" t="s">
        <v>86</v>
      </c>
      <c r="B44" s="35">
        <v>169.4</v>
      </c>
      <c r="C44" s="35" t="s">
        <v>73</v>
      </c>
      <c r="D44" s="35" t="s">
        <v>73</v>
      </c>
      <c r="E44" s="35">
        <v>4.8</v>
      </c>
      <c r="F44" s="35" t="s">
        <v>73</v>
      </c>
      <c r="G44" s="35" t="s">
        <v>73</v>
      </c>
      <c r="H44" s="35" t="s">
        <v>73</v>
      </c>
      <c r="I44" s="35" t="s">
        <v>73</v>
      </c>
      <c r="J44" s="36">
        <f t="shared" si="4"/>
        <v>174.20000000000002</v>
      </c>
      <c r="K44" s="35" t="s">
        <v>73</v>
      </c>
      <c r="L44" s="35" t="s">
        <v>73</v>
      </c>
      <c r="M44" s="34" t="s">
        <v>86</v>
      </c>
      <c r="N44" s="35">
        <f t="shared" si="5"/>
        <v>14.5</v>
      </c>
      <c r="O44" s="36">
        <v>14.5</v>
      </c>
      <c r="P44" s="36">
        <f t="shared" si="6"/>
        <v>188.70000000000002</v>
      </c>
      <c r="Q44" s="35" t="s">
        <v>73</v>
      </c>
      <c r="R44" s="35">
        <v>0.5</v>
      </c>
      <c r="S44" s="35" t="s">
        <v>73</v>
      </c>
      <c r="T44" s="35" t="s">
        <v>73</v>
      </c>
      <c r="U44" s="35" t="s">
        <v>73</v>
      </c>
      <c r="V44" s="36">
        <v>0.9</v>
      </c>
      <c r="W44" s="35" t="s">
        <v>73</v>
      </c>
      <c r="X44" s="35" t="s">
        <v>73</v>
      </c>
      <c r="Y44" s="34" t="s">
        <v>86</v>
      </c>
      <c r="Z44" s="35" t="s">
        <v>73</v>
      </c>
      <c r="AA44" s="41">
        <v>1</v>
      </c>
      <c r="AB44" s="41" t="s">
        <v>123</v>
      </c>
      <c r="AC44" s="41" t="s">
        <v>123</v>
      </c>
      <c r="AD44" s="35" t="s">
        <v>73</v>
      </c>
      <c r="AE44" s="35">
        <v>0.6</v>
      </c>
      <c r="AF44" s="41" t="s">
        <v>123</v>
      </c>
      <c r="AG44" s="35" t="s">
        <v>73</v>
      </c>
      <c r="AH44" s="35" t="s">
        <v>73</v>
      </c>
      <c r="AI44" s="41">
        <v>6.5</v>
      </c>
      <c r="AJ44" s="41">
        <v>2.4</v>
      </c>
      <c r="AK44" s="35" t="s">
        <v>73</v>
      </c>
      <c r="AL44" s="35" t="s">
        <v>73</v>
      </c>
    </row>
    <row r="45" spans="1:38" ht="12.75">
      <c r="A45" s="34" t="s">
        <v>87</v>
      </c>
      <c r="B45" s="35">
        <v>108.2</v>
      </c>
      <c r="C45" s="35" t="s">
        <v>73</v>
      </c>
      <c r="D45" s="35" t="s">
        <v>73</v>
      </c>
      <c r="E45" s="35">
        <v>17.2</v>
      </c>
      <c r="F45" s="35" t="s">
        <v>73</v>
      </c>
      <c r="G45" s="35">
        <v>2.4</v>
      </c>
      <c r="H45" s="35" t="s">
        <v>73</v>
      </c>
      <c r="I45" s="35" t="s">
        <v>73</v>
      </c>
      <c r="J45" s="36">
        <f t="shared" si="4"/>
        <v>127.80000000000001</v>
      </c>
      <c r="K45" s="35">
        <v>0.6</v>
      </c>
      <c r="L45" s="35">
        <v>0.8</v>
      </c>
      <c r="M45" s="34" t="s">
        <v>87</v>
      </c>
      <c r="N45" s="35">
        <f t="shared" si="5"/>
        <v>2.6</v>
      </c>
      <c r="O45" s="36">
        <v>4</v>
      </c>
      <c r="P45" s="36">
        <f t="shared" si="6"/>
        <v>131.8</v>
      </c>
      <c r="Q45" s="35" t="s">
        <v>73</v>
      </c>
      <c r="R45" s="37">
        <v>1.6</v>
      </c>
      <c r="S45" s="35">
        <v>7.2</v>
      </c>
      <c r="T45" s="35" t="s">
        <v>73</v>
      </c>
      <c r="U45" s="35">
        <v>0.5</v>
      </c>
      <c r="V45" s="36">
        <v>9.9</v>
      </c>
      <c r="W45" s="35">
        <v>6.9</v>
      </c>
      <c r="X45" s="35">
        <v>3.9</v>
      </c>
      <c r="Y45" s="34" t="s">
        <v>87</v>
      </c>
      <c r="Z45" s="43">
        <v>4.2</v>
      </c>
      <c r="AA45" s="41">
        <v>1</v>
      </c>
      <c r="AB45" s="41" t="s">
        <v>123</v>
      </c>
      <c r="AC45" s="41" t="s">
        <v>123</v>
      </c>
      <c r="AD45" s="35" t="s">
        <v>73</v>
      </c>
      <c r="AE45" s="35" t="s">
        <v>73</v>
      </c>
      <c r="AF45" s="41" t="s">
        <v>123</v>
      </c>
      <c r="AG45" s="35" t="s">
        <v>73</v>
      </c>
      <c r="AH45" s="41">
        <v>0.9</v>
      </c>
      <c r="AI45" s="41">
        <v>1.87</v>
      </c>
      <c r="AJ45" s="41">
        <v>9.26</v>
      </c>
      <c r="AK45" s="35" t="s">
        <v>73</v>
      </c>
      <c r="AL45" s="41">
        <v>1.96</v>
      </c>
    </row>
    <row r="46" spans="1:38" ht="12.75">
      <c r="A46" s="34" t="s">
        <v>88</v>
      </c>
      <c r="B46" s="35">
        <v>47.2</v>
      </c>
      <c r="C46" s="35" t="s">
        <v>73</v>
      </c>
      <c r="D46" s="35" t="s">
        <v>73</v>
      </c>
      <c r="E46" s="35">
        <v>8.5</v>
      </c>
      <c r="F46" s="35" t="s">
        <v>73</v>
      </c>
      <c r="G46" s="35" t="s">
        <v>73</v>
      </c>
      <c r="H46" s="35" t="s">
        <v>73</v>
      </c>
      <c r="I46" s="35" t="s">
        <v>73</v>
      </c>
      <c r="J46" s="36">
        <f t="shared" si="4"/>
        <v>55.7</v>
      </c>
      <c r="K46" s="35" t="s">
        <v>73</v>
      </c>
      <c r="L46" s="35" t="s">
        <v>73</v>
      </c>
      <c r="M46" s="34" t="s">
        <v>88</v>
      </c>
      <c r="N46" s="35">
        <f t="shared" si="5"/>
        <v>3.9</v>
      </c>
      <c r="O46" s="36">
        <v>3.9</v>
      </c>
      <c r="P46" s="36">
        <f>O46+J46</f>
        <v>59.6</v>
      </c>
      <c r="Q46" s="35" t="s">
        <v>73</v>
      </c>
      <c r="R46" s="35">
        <v>1.1</v>
      </c>
      <c r="S46" s="35" t="s">
        <v>73</v>
      </c>
      <c r="T46" s="35" t="s">
        <v>73</v>
      </c>
      <c r="U46" s="35" t="s">
        <v>73</v>
      </c>
      <c r="V46" s="36">
        <v>2.8</v>
      </c>
      <c r="W46" s="35" t="s">
        <v>73</v>
      </c>
      <c r="X46" s="35" t="s">
        <v>73</v>
      </c>
      <c r="Y46" s="34" t="s">
        <v>88</v>
      </c>
      <c r="Z46" s="35" t="s">
        <v>73</v>
      </c>
      <c r="AA46" s="41">
        <v>1</v>
      </c>
      <c r="AB46" s="41" t="s">
        <v>123</v>
      </c>
      <c r="AC46" s="41" t="s">
        <v>123</v>
      </c>
      <c r="AD46" s="35" t="s">
        <v>73</v>
      </c>
      <c r="AE46" s="43">
        <v>1.4</v>
      </c>
      <c r="AF46" s="41" t="s">
        <v>123</v>
      </c>
      <c r="AG46" s="35" t="s">
        <v>73</v>
      </c>
      <c r="AH46" s="35">
        <v>1</v>
      </c>
      <c r="AI46" s="41">
        <v>1.3</v>
      </c>
      <c r="AJ46" s="41">
        <v>10.39</v>
      </c>
      <c r="AK46" s="35" t="s">
        <v>73</v>
      </c>
      <c r="AL46" s="41">
        <v>9.63</v>
      </c>
    </row>
    <row r="47" spans="1:38" ht="12.75">
      <c r="A47" s="34" t="s">
        <v>89</v>
      </c>
      <c r="B47" s="35">
        <v>168.6</v>
      </c>
      <c r="C47" s="35" t="s">
        <v>73</v>
      </c>
      <c r="D47" s="35" t="s">
        <v>73</v>
      </c>
      <c r="E47" s="37">
        <v>68.1</v>
      </c>
      <c r="F47" s="35" t="s">
        <v>73</v>
      </c>
      <c r="G47" s="35">
        <v>9.7</v>
      </c>
      <c r="H47" s="35">
        <v>2</v>
      </c>
      <c r="I47" s="35" t="s">
        <v>73</v>
      </c>
      <c r="J47" s="36">
        <f>SUM(B47:I47)+1</f>
        <v>249.39999999999998</v>
      </c>
      <c r="K47" s="35">
        <v>0.6</v>
      </c>
      <c r="L47" s="35">
        <v>3</v>
      </c>
      <c r="M47" s="34" t="s">
        <v>89</v>
      </c>
      <c r="N47" s="35">
        <f t="shared" si="5"/>
        <v>29.9</v>
      </c>
      <c r="O47" s="36">
        <v>33.5</v>
      </c>
      <c r="P47" s="36">
        <f aca="true" t="shared" si="7" ref="P47:P56">O47+J47</f>
        <v>282.9</v>
      </c>
      <c r="Q47" s="35">
        <v>0.7</v>
      </c>
      <c r="R47" s="35">
        <v>3</v>
      </c>
      <c r="S47" s="35">
        <v>58.6</v>
      </c>
      <c r="T47" s="35">
        <v>12.8</v>
      </c>
      <c r="U47" s="35" t="s">
        <v>73</v>
      </c>
      <c r="V47" s="36">
        <v>101.3</v>
      </c>
      <c r="W47" s="35" t="s">
        <v>73</v>
      </c>
      <c r="X47" s="35">
        <v>1.3</v>
      </c>
      <c r="Y47" s="34" t="s">
        <v>89</v>
      </c>
      <c r="Z47" s="35" t="s">
        <v>73</v>
      </c>
      <c r="AA47" s="41">
        <v>2</v>
      </c>
      <c r="AB47" s="41" t="s">
        <v>123</v>
      </c>
      <c r="AC47" s="41" t="s">
        <v>123</v>
      </c>
      <c r="AD47" s="35" t="s">
        <v>73</v>
      </c>
      <c r="AE47" s="43">
        <v>5.1</v>
      </c>
      <c r="AF47" s="41" t="s">
        <v>123</v>
      </c>
      <c r="AG47" s="35" t="s">
        <v>73</v>
      </c>
      <c r="AH47" s="35" t="s">
        <v>73</v>
      </c>
      <c r="AI47" s="41">
        <v>0.8</v>
      </c>
      <c r="AJ47" s="41">
        <v>5.32</v>
      </c>
      <c r="AK47" s="41">
        <v>0.9</v>
      </c>
      <c r="AL47" s="35" t="s">
        <v>73</v>
      </c>
    </row>
    <row r="48" spans="1:38" ht="12.75">
      <c r="A48" s="34" t="s">
        <v>90</v>
      </c>
      <c r="B48" s="35">
        <v>4365.1</v>
      </c>
      <c r="C48" s="35">
        <v>9</v>
      </c>
      <c r="D48" s="35">
        <v>2.8</v>
      </c>
      <c r="E48" s="35">
        <v>81.2</v>
      </c>
      <c r="F48" s="35">
        <v>59</v>
      </c>
      <c r="G48" s="35">
        <v>17.8</v>
      </c>
      <c r="H48" s="35">
        <v>4</v>
      </c>
      <c r="I48" s="35" t="s">
        <v>73</v>
      </c>
      <c r="J48" s="36">
        <f t="shared" si="4"/>
        <v>4538.900000000001</v>
      </c>
      <c r="K48" s="35">
        <v>45</v>
      </c>
      <c r="L48" s="35">
        <v>132.9</v>
      </c>
      <c r="M48" s="34" t="s">
        <v>90</v>
      </c>
      <c r="N48" s="35">
        <f t="shared" si="5"/>
        <v>689.3000000000001</v>
      </c>
      <c r="O48" s="36">
        <v>867.2</v>
      </c>
      <c r="P48" s="36">
        <f t="shared" si="7"/>
        <v>5406.1</v>
      </c>
      <c r="Q48" s="35">
        <v>76.3</v>
      </c>
      <c r="R48" s="35">
        <v>45.5</v>
      </c>
      <c r="S48" s="35">
        <v>12.8</v>
      </c>
      <c r="T48" s="35">
        <v>26.4</v>
      </c>
      <c r="U48" s="35">
        <v>15.9</v>
      </c>
      <c r="V48" s="36">
        <v>292.2</v>
      </c>
      <c r="W48" s="35">
        <v>54</v>
      </c>
      <c r="X48" s="35">
        <v>2.9</v>
      </c>
      <c r="Y48" s="34" t="s">
        <v>90</v>
      </c>
      <c r="Z48" s="43">
        <v>17.3</v>
      </c>
      <c r="AA48" s="35" t="s">
        <v>73</v>
      </c>
      <c r="AB48" s="41" t="s">
        <v>123</v>
      </c>
      <c r="AC48" s="41" t="s">
        <v>123</v>
      </c>
      <c r="AD48" s="35" t="s">
        <v>73</v>
      </c>
      <c r="AE48" s="43">
        <v>8</v>
      </c>
      <c r="AF48" s="41" t="s">
        <v>123</v>
      </c>
      <c r="AG48" s="35" t="s">
        <v>73</v>
      </c>
      <c r="AH48" s="35" t="s">
        <v>73</v>
      </c>
      <c r="AI48" s="41">
        <v>76.1</v>
      </c>
      <c r="AJ48" s="41">
        <v>15.84</v>
      </c>
      <c r="AK48" s="41">
        <v>51</v>
      </c>
      <c r="AL48" s="41">
        <v>24.7</v>
      </c>
    </row>
    <row r="49" spans="1:38" ht="12.75">
      <c r="A49" s="34" t="s">
        <v>91</v>
      </c>
      <c r="B49" s="35">
        <v>2802</v>
      </c>
      <c r="C49" s="35" t="s">
        <v>73</v>
      </c>
      <c r="D49" s="35">
        <v>3</v>
      </c>
      <c r="E49" s="35">
        <v>139</v>
      </c>
      <c r="F49" s="35" t="s">
        <v>73</v>
      </c>
      <c r="G49" s="35">
        <v>2.9</v>
      </c>
      <c r="H49" s="35">
        <v>3522</v>
      </c>
      <c r="I49" s="35">
        <v>14</v>
      </c>
      <c r="J49" s="36">
        <f t="shared" si="4"/>
        <v>6482.9</v>
      </c>
      <c r="K49" s="35">
        <v>3</v>
      </c>
      <c r="L49" s="35">
        <v>4.6</v>
      </c>
      <c r="M49" s="34" t="s">
        <v>91</v>
      </c>
      <c r="N49" s="35">
        <f t="shared" si="5"/>
        <v>12.500000000000002</v>
      </c>
      <c r="O49" s="36">
        <v>20.1</v>
      </c>
      <c r="P49" s="36">
        <f t="shared" si="7"/>
        <v>6503</v>
      </c>
      <c r="Q49" s="35">
        <v>2.5</v>
      </c>
      <c r="R49" s="35">
        <v>7.3</v>
      </c>
      <c r="S49" s="35">
        <v>30</v>
      </c>
      <c r="T49" s="35" t="s">
        <v>73</v>
      </c>
      <c r="U49" s="35" t="s">
        <v>73</v>
      </c>
      <c r="V49" s="36">
        <v>61.6</v>
      </c>
      <c r="W49" s="35">
        <v>511</v>
      </c>
      <c r="X49" s="35" t="s">
        <v>73</v>
      </c>
      <c r="Y49" s="34" t="s">
        <v>91</v>
      </c>
      <c r="Z49" s="35" t="s">
        <v>73</v>
      </c>
      <c r="AA49" s="35" t="s">
        <v>73</v>
      </c>
      <c r="AB49" s="41" t="s">
        <v>123</v>
      </c>
      <c r="AC49" s="41" t="s">
        <v>123</v>
      </c>
      <c r="AD49" s="35" t="s">
        <v>73</v>
      </c>
      <c r="AE49" s="43">
        <v>60</v>
      </c>
      <c r="AF49" s="41" t="s">
        <v>123</v>
      </c>
      <c r="AG49" s="41">
        <v>83.1</v>
      </c>
      <c r="AH49" s="35" t="s">
        <v>73</v>
      </c>
      <c r="AI49" s="41">
        <v>10.41</v>
      </c>
      <c r="AJ49" s="35" t="s">
        <v>73</v>
      </c>
      <c r="AK49" s="35" t="s">
        <v>73</v>
      </c>
      <c r="AL49" s="35" t="s">
        <v>73</v>
      </c>
    </row>
    <row r="50" spans="1:38" ht="12.75">
      <c r="A50" s="34" t="s">
        <v>92</v>
      </c>
      <c r="B50" s="35">
        <v>150.7</v>
      </c>
      <c r="C50" s="35">
        <v>718.5</v>
      </c>
      <c r="D50" s="35">
        <v>5168.5</v>
      </c>
      <c r="E50" s="35">
        <v>1096.9</v>
      </c>
      <c r="F50" s="35" t="s">
        <v>73</v>
      </c>
      <c r="G50" s="35">
        <v>18.7</v>
      </c>
      <c r="H50" s="35">
        <v>2394.2</v>
      </c>
      <c r="I50" s="35">
        <v>223.4</v>
      </c>
      <c r="J50" s="36">
        <f t="shared" si="4"/>
        <v>9770.9</v>
      </c>
      <c r="K50" s="35">
        <v>884.4</v>
      </c>
      <c r="L50" s="35">
        <v>18.3</v>
      </c>
      <c r="M50" s="34" t="s">
        <v>92</v>
      </c>
      <c r="N50" s="35">
        <f t="shared" si="5"/>
        <v>2598.3</v>
      </c>
      <c r="O50" s="36">
        <v>3501</v>
      </c>
      <c r="P50" s="36">
        <f t="shared" si="7"/>
        <v>13271.9</v>
      </c>
      <c r="Q50" s="35">
        <v>326</v>
      </c>
      <c r="R50" s="35">
        <v>598.3</v>
      </c>
      <c r="S50" s="35">
        <v>2309.9</v>
      </c>
      <c r="T50" s="35">
        <v>3.3</v>
      </c>
      <c r="U50" s="35">
        <v>117.2</v>
      </c>
      <c r="V50" s="36">
        <v>4133.1</v>
      </c>
      <c r="W50" s="35">
        <v>444.4</v>
      </c>
      <c r="X50" s="35" t="s">
        <v>73</v>
      </c>
      <c r="Y50" s="34" t="s">
        <v>92</v>
      </c>
      <c r="Z50" s="35" t="s">
        <v>73</v>
      </c>
      <c r="AA50" s="35" t="s">
        <v>73</v>
      </c>
      <c r="AB50" s="41" t="s">
        <v>123</v>
      </c>
      <c r="AC50" s="41" t="s">
        <v>123</v>
      </c>
      <c r="AD50" s="35" t="s">
        <v>73</v>
      </c>
      <c r="AE50" s="43">
        <v>6</v>
      </c>
      <c r="AF50" s="41" t="s">
        <v>123</v>
      </c>
      <c r="AG50" s="35" t="s">
        <v>73</v>
      </c>
      <c r="AH50" s="35" t="s">
        <v>73</v>
      </c>
      <c r="AI50" s="41">
        <v>15.16</v>
      </c>
      <c r="AJ50" s="35" t="s">
        <v>73</v>
      </c>
      <c r="AK50" s="35" t="s">
        <v>73</v>
      </c>
      <c r="AL50" s="35" t="s">
        <v>73</v>
      </c>
    </row>
    <row r="51" spans="1:38" ht="12.75">
      <c r="A51" s="34" t="s">
        <v>93</v>
      </c>
      <c r="B51" s="35">
        <v>13</v>
      </c>
      <c r="C51" s="35" t="s">
        <v>73</v>
      </c>
      <c r="D51" s="35" t="s">
        <v>73</v>
      </c>
      <c r="E51" s="35">
        <v>39.5</v>
      </c>
      <c r="F51" s="35">
        <v>4.3</v>
      </c>
      <c r="G51" s="35">
        <v>2.2</v>
      </c>
      <c r="H51" s="35">
        <v>5.2</v>
      </c>
      <c r="I51" s="35">
        <v>1</v>
      </c>
      <c r="J51" s="36">
        <f t="shared" si="4"/>
        <v>65.2</v>
      </c>
      <c r="K51" s="35" t="s">
        <v>73</v>
      </c>
      <c r="L51" s="35" t="s">
        <v>73</v>
      </c>
      <c r="M51" s="34" t="s">
        <v>93</v>
      </c>
      <c r="N51" s="35">
        <f t="shared" si="5"/>
        <v>13.2</v>
      </c>
      <c r="O51" s="36">
        <v>13.2</v>
      </c>
      <c r="P51" s="36">
        <f t="shared" si="7"/>
        <v>78.4</v>
      </c>
      <c r="Q51" s="35" t="s">
        <v>73</v>
      </c>
      <c r="R51" s="35" t="s">
        <v>73</v>
      </c>
      <c r="S51" s="35">
        <v>5.8</v>
      </c>
      <c r="T51" s="35" t="s">
        <v>73</v>
      </c>
      <c r="U51" s="35" t="s">
        <v>73</v>
      </c>
      <c r="V51" s="36">
        <v>9.8</v>
      </c>
      <c r="W51" s="35" t="s">
        <v>73</v>
      </c>
      <c r="X51" s="35" t="s">
        <v>73</v>
      </c>
      <c r="Y51" s="34" t="s">
        <v>93</v>
      </c>
      <c r="Z51" s="35" t="s">
        <v>73</v>
      </c>
      <c r="AA51" s="41">
        <v>80</v>
      </c>
      <c r="AB51" s="41" t="s">
        <v>123</v>
      </c>
      <c r="AC51" s="41" t="s">
        <v>123</v>
      </c>
      <c r="AD51" s="35" t="s">
        <v>73</v>
      </c>
      <c r="AE51" s="35" t="s">
        <v>73</v>
      </c>
      <c r="AF51" s="41" t="s">
        <v>123</v>
      </c>
      <c r="AG51" s="35" t="s">
        <v>73</v>
      </c>
      <c r="AH51" s="35" t="s">
        <v>73</v>
      </c>
      <c r="AI51" s="41" t="s">
        <v>123</v>
      </c>
      <c r="AJ51" s="41">
        <v>6.64</v>
      </c>
      <c r="AK51" s="35" t="s">
        <v>73</v>
      </c>
      <c r="AL51" s="41">
        <v>0.6</v>
      </c>
    </row>
    <row r="52" spans="1:38" ht="12.75">
      <c r="A52" s="34" t="s">
        <v>94</v>
      </c>
      <c r="B52" s="35">
        <v>1845.5</v>
      </c>
      <c r="C52" s="35">
        <v>238.6</v>
      </c>
      <c r="D52" s="35">
        <v>54.4</v>
      </c>
      <c r="E52" s="35">
        <v>244.2</v>
      </c>
      <c r="F52" s="35">
        <v>82.3</v>
      </c>
      <c r="G52" s="35">
        <v>33.1</v>
      </c>
      <c r="H52" s="35" t="s">
        <v>73</v>
      </c>
      <c r="I52" s="35" t="s">
        <v>73</v>
      </c>
      <c r="J52" s="36">
        <f t="shared" si="4"/>
        <v>2498.1</v>
      </c>
      <c r="K52" s="35">
        <v>7.4</v>
      </c>
      <c r="L52" s="35">
        <v>26.5</v>
      </c>
      <c r="M52" s="34" t="s">
        <v>94</v>
      </c>
      <c r="N52" s="35">
        <f t="shared" si="5"/>
        <v>500.80000000000007</v>
      </c>
      <c r="O52" s="36">
        <v>534.7</v>
      </c>
      <c r="P52" s="36">
        <f t="shared" si="7"/>
        <v>3032.8</v>
      </c>
      <c r="Q52" s="35">
        <v>412.8</v>
      </c>
      <c r="R52" s="35">
        <v>62.7</v>
      </c>
      <c r="S52" s="35" t="s">
        <v>73</v>
      </c>
      <c r="T52" s="35" t="s">
        <v>73</v>
      </c>
      <c r="U52" s="35">
        <v>4.9</v>
      </c>
      <c r="V52" s="36">
        <v>495</v>
      </c>
      <c r="W52" s="35">
        <v>104.1</v>
      </c>
      <c r="X52" s="35" t="s">
        <v>73</v>
      </c>
      <c r="Y52" s="34" t="s">
        <v>94</v>
      </c>
      <c r="Z52" s="35" t="s">
        <v>73</v>
      </c>
      <c r="AA52" s="41">
        <v>9</v>
      </c>
      <c r="AB52" s="41" t="s">
        <v>123</v>
      </c>
      <c r="AC52" s="41" t="s">
        <v>123</v>
      </c>
      <c r="AD52" s="41">
        <v>113.7</v>
      </c>
      <c r="AE52" s="43">
        <v>293.2</v>
      </c>
      <c r="AF52" s="41" t="s">
        <v>123</v>
      </c>
      <c r="AG52" s="35" t="s">
        <v>73</v>
      </c>
      <c r="AH52" s="41">
        <v>4.62</v>
      </c>
      <c r="AI52" s="41">
        <v>62.09</v>
      </c>
      <c r="AJ52" s="41">
        <v>0.81</v>
      </c>
      <c r="AK52" s="41">
        <v>390</v>
      </c>
      <c r="AL52" s="41">
        <v>19.86</v>
      </c>
    </row>
    <row r="53" spans="1:38" ht="12.75">
      <c r="A53" s="34" t="s">
        <v>95</v>
      </c>
      <c r="B53" s="35">
        <v>245.5</v>
      </c>
      <c r="C53" s="35" t="s">
        <v>73</v>
      </c>
      <c r="D53" s="35" t="s">
        <v>73</v>
      </c>
      <c r="E53" s="35">
        <v>2</v>
      </c>
      <c r="F53" s="35" t="s">
        <v>73</v>
      </c>
      <c r="G53" s="35" t="s">
        <v>73</v>
      </c>
      <c r="H53" s="35">
        <v>0.7</v>
      </c>
      <c r="I53" s="35" t="s">
        <v>73</v>
      </c>
      <c r="J53" s="36">
        <f t="shared" si="4"/>
        <v>248.2</v>
      </c>
      <c r="K53" s="35" t="s">
        <v>73</v>
      </c>
      <c r="L53" s="35">
        <v>1</v>
      </c>
      <c r="M53" s="34" t="s">
        <v>95</v>
      </c>
      <c r="N53" s="35">
        <f t="shared" si="5"/>
        <v>5.4</v>
      </c>
      <c r="O53" s="36">
        <v>6.4</v>
      </c>
      <c r="P53" s="36">
        <f t="shared" si="7"/>
        <v>254.6</v>
      </c>
      <c r="Q53" s="35" t="s">
        <v>73</v>
      </c>
      <c r="R53" s="35">
        <v>1.5</v>
      </c>
      <c r="S53" s="35">
        <v>1.5</v>
      </c>
      <c r="T53" s="35" t="s">
        <v>73</v>
      </c>
      <c r="U53" s="35" t="s">
        <v>73</v>
      </c>
      <c r="V53" s="36">
        <v>3.5</v>
      </c>
      <c r="W53" s="35">
        <v>1</v>
      </c>
      <c r="X53" s="35">
        <v>0.5</v>
      </c>
      <c r="Y53" s="34" t="s">
        <v>95</v>
      </c>
      <c r="Z53" s="43">
        <v>0.8</v>
      </c>
      <c r="AA53" s="35" t="s">
        <v>73</v>
      </c>
      <c r="AB53" s="41" t="s">
        <v>123</v>
      </c>
      <c r="AC53" s="41" t="s">
        <v>123</v>
      </c>
      <c r="AD53" s="35" t="s">
        <v>73</v>
      </c>
      <c r="AE53" s="37">
        <v>0.9</v>
      </c>
      <c r="AF53" s="41" t="s">
        <v>123</v>
      </c>
      <c r="AG53" s="35" t="s">
        <v>73</v>
      </c>
      <c r="AH53" s="35" t="s">
        <v>73</v>
      </c>
      <c r="AI53" s="41">
        <v>2.03</v>
      </c>
      <c r="AJ53" s="41">
        <v>1.42</v>
      </c>
      <c r="AK53" s="41">
        <v>5.8</v>
      </c>
      <c r="AL53" s="41">
        <v>0.51</v>
      </c>
    </row>
    <row r="54" spans="1:38" ht="12.75">
      <c r="A54" s="34" t="s">
        <v>96</v>
      </c>
      <c r="B54" s="35">
        <v>5186.7</v>
      </c>
      <c r="C54" s="35">
        <v>191</v>
      </c>
      <c r="D54" s="35">
        <v>848</v>
      </c>
      <c r="E54" s="35">
        <v>709</v>
      </c>
      <c r="F54" s="35">
        <v>0.6</v>
      </c>
      <c r="G54" s="35">
        <v>7</v>
      </c>
      <c r="H54" s="35">
        <v>9668</v>
      </c>
      <c r="I54" s="35">
        <v>171</v>
      </c>
      <c r="J54" s="36">
        <f t="shared" si="4"/>
        <v>16781.3</v>
      </c>
      <c r="K54" s="35">
        <v>618</v>
      </c>
      <c r="L54" s="35">
        <v>305</v>
      </c>
      <c r="M54" s="34" t="s">
        <v>96</v>
      </c>
      <c r="N54" s="35">
        <f t="shared" si="5"/>
        <v>1617.6999999999998</v>
      </c>
      <c r="O54" s="36">
        <v>2540.7</v>
      </c>
      <c r="P54" s="36">
        <f t="shared" si="7"/>
        <v>19322</v>
      </c>
      <c r="Q54" s="35">
        <v>91</v>
      </c>
      <c r="R54" s="35">
        <v>332</v>
      </c>
      <c r="S54" s="35">
        <v>613</v>
      </c>
      <c r="T54" s="35">
        <v>34</v>
      </c>
      <c r="U54" s="35" t="s">
        <v>73</v>
      </c>
      <c r="V54" s="36">
        <v>1084</v>
      </c>
      <c r="W54" s="35">
        <v>5</v>
      </c>
      <c r="X54" s="35" t="s">
        <v>73</v>
      </c>
      <c r="Y54" s="34" t="s">
        <v>96</v>
      </c>
      <c r="Z54" s="35" t="s">
        <v>73</v>
      </c>
      <c r="AA54" s="41">
        <v>2</v>
      </c>
      <c r="AB54" s="41" t="s">
        <v>123</v>
      </c>
      <c r="AC54" s="41" t="s">
        <v>123</v>
      </c>
      <c r="AD54" s="35" t="s">
        <v>73</v>
      </c>
      <c r="AE54" s="43">
        <v>1977</v>
      </c>
      <c r="AF54" s="41" t="s">
        <v>123</v>
      </c>
      <c r="AG54" s="41">
        <v>540.8</v>
      </c>
      <c r="AH54" s="35" t="s">
        <v>73</v>
      </c>
      <c r="AI54" s="41">
        <v>14.92</v>
      </c>
      <c r="AJ54" s="41">
        <v>0.83</v>
      </c>
      <c r="AK54" s="35" t="s">
        <v>73</v>
      </c>
      <c r="AL54" s="41">
        <v>2</v>
      </c>
    </row>
    <row r="55" spans="1:38" ht="12.75">
      <c r="A55" s="34" t="s">
        <v>136</v>
      </c>
      <c r="B55" s="35">
        <v>294</v>
      </c>
      <c r="C55" s="35" t="s">
        <v>73</v>
      </c>
      <c r="D55" s="35" t="s">
        <v>73</v>
      </c>
      <c r="E55" s="35">
        <v>28</v>
      </c>
      <c r="F55" s="35">
        <v>132</v>
      </c>
      <c r="G55" s="35">
        <v>72</v>
      </c>
      <c r="H55" s="35">
        <v>395</v>
      </c>
      <c r="I55" s="35">
        <v>24</v>
      </c>
      <c r="J55" s="36">
        <f t="shared" si="4"/>
        <v>945</v>
      </c>
      <c r="K55" s="35">
        <v>1</v>
      </c>
      <c r="L55" s="37">
        <v>2</v>
      </c>
      <c r="M55" s="34" t="s">
        <v>121</v>
      </c>
      <c r="N55" s="35">
        <f t="shared" si="5"/>
        <v>61</v>
      </c>
      <c r="O55" s="36">
        <v>64</v>
      </c>
      <c r="P55" s="36">
        <f t="shared" si="7"/>
        <v>1009</v>
      </c>
      <c r="Q55" s="35">
        <v>1</v>
      </c>
      <c r="R55" s="35">
        <v>2</v>
      </c>
      <c r="S55" s="35">
        <v>15</v>
      </c>
      <c r="T55" s="35" t="s">
        <v>73</v>
      </c>
      <c r="U55" s="35" t="s">
        <v>73</v>
      </c>
      <c r="V55" s="36">
        <v>29</v>
      </c>
      <c r="W55" s="35" t="s">
        <v>73</v>
      </c>
      <c r="X55" s="35" t="s">
        <v>73</v>
      </c>
      <c r="Y55" s="34" t="s">
        <v>136</v>
      </c>
      <c r="Z55" s="35" t="s">
        <v>73</v>
      </c>
      <c r="AA55" s="41">
        <v>115</v>
      </c>
      <c r="AB55" s="41" t="s">
        <v>123</v>
      </c>
      <c r="AC55" s="41" t="s">
        <v>123</v>
      </c>
      <c r="AD55" s="35" t="s">
        <v>73</v>
      </c>
      <c r="AE55" s="43">
        <v>96</v>
      </c>
      <c r="AF55" s="41" t="s">
        <v>123</v>
      </c>
      <c r="AG55" s="41" t="s">
        <v>123</v>
      </c>
      <c r="AH55" s="35" t="s">
        <v>73</v>
      </c>
      <c r="AI55" s="35" t="s">
        <v>73</v>
      </c>
      <c r="AJ55" s="41">
        <v>1.48</v>
      </c>
      <c r="AK55" s="35" t="s">
        <v>73</v>
      </c>
      <c r="AL55" s="41" t="s">
        <v>123</v>
      </c>
    </row>
    <row r="56" spans="1:38" ht="12.75">
      <c r="A56" s="34" t="s">
        <v>97</v>
      </c>
      <c r="B56" s="35">
        <v>5630.1</v>
      </c>
      <c r="C56" s="35">
        <v>1.5</v>
      </c>
      <c r="D56" s="35" t="s">
        <v>73</v>
      </c>
      <c r="E56" s="35">
        <v>97.7</v>
      </c>
      <c r="F56" s="35">
        <v>11.8</v>
      </c>
      <c r="G56" s="35">
        <v>1.7</v>
      </c>
      <c r="H56" s="35">
        <v>315.9</v>
      </c>
      <c r="I56" s="35">
        <v>1.7</v>
      </c>
      <c r="J56" s="36">
        <f t="shared" si="4"/>
        <v>6060.4</v>
      </c>
      <c r="K56" s="35">
        <v>21.8</v>
      </c>
      <c r="L56" s="35">
        <v>0.8</v>
      </c>
      <c r="M56" s="34" t="s">
        <v>97</v>
      </c>
      <c r="N56" s="35">
        <f t="shared" si="5"/>
        <v>159.3</v>
      </c>
      <c r="O56" s="36">
        <v>181.9</v>
      </c>
      <c r="P56" s="36">
        <f t="shared" si="7"/>
        <v>6242.299999999999</v>
      </c>
      <c r="Q56" s="35">
        <v>65.9</v>
      </c>
      <c r="R56" s="35">
        <v>185.9</v>
      </c>
      <c r="S56" s="35">
        <v>410.3</v>
      </c>
      <c r="T56" s="35">
        <v>4.7</v>
      </c>
      <c r="U56" s="35" t="s">
        <v>73</v>
      </c>
      <c r="V56" s="36">
        <v>682.6</v>
      </c>
      <c r="W56" s="35">
        <v>1.3</v>
      </c>
      <c r="X56" s="35">
        <v>614.4</v>
      </c>
      <c r="Y56" s="34" t="s">
        <v>97</v>
      </c>
      <c r="Z56" s="43">
        <v>5.4</v>
      </c>
      <c r="AA56" s="38"/>
      <c r="AB56" s="41" t="s">
        <v>123</v>
      </c>
      <c r="AC56" s="41" t="s">
        <v>123</v>
      </c>
      <c r="AD56" s="41">
        <v>41</v>
      </c>
      <c r="AE56" s="43">
        <v>13.8</v>
      </c>
      <c r="AF56" s="41" t="s">
        <v>123</v>
      </c>
      <c r="AG56" s="41">
        <v>370</v>
      </c>
      <c r="AH56" s="35" t="s">
        <v>73</v>
      </c>
      <c r="AI56" s="41">
        <v>63.25</v>
      </c>
      <c r="AJ56" s="41">
        <v>11.13</v>
      </c>
      <c r="AK56" s="41">
        <v>28.6</v>
      </c>
      <c r="AL56" s="41">
        <v>15.22</v>
      </c>
    </row>
    <row r="57" spans="1:38" ht="12.75">
      <c r="A57" s="44"/>
      <c r="B57" s="35"/>
      <c r="C57" s="35"/>
      <c r="D57" s="35"/>
      <c r="E57" s="35"/>
      <c r="F57" s="35"/>
      <c r="G57" s="38"/>
      <c r="H57" s="35"/>
      <c r="I57" s="35"/>
      <c r="J57" s="35"/>
      <c r="K57" s="35"/>
      <c r="L57" s="35"/>
      <c r="N57" s="35"/>
      <c r="O57" s="36" t="s">
        <v>3</v>
      </c>
      <c r="P57" s="36"/>
      <c r="Q57" s="38"/>
      <c r="R57" s="38"/>
      <c r="S57" s="38" t="s">
        <v>3</v>
      </c>
      <c r="T57" s="38"/>
      <c r="U57" s="38"/>
      <c r="V57" s="36"/>
      <c r="W57" s="38"/>
      <c r="X57" s="38"/>
      <c r="Z57" s="39"/>
      <c r="AA57" s="38"/>
      <c r="AB57" s="39"/>
      <c r="AC57" s="45" t="s">
        <v>3</v>
      </c>
      <c r="AD57" s="41"/>
      <c r="AE57" s="39"/>
      <c r="AF57" s="41"/>
      <c r="AG57" s="41"/>
      <c r="AH57" s="41"/>
      <c r="AI57" s="41"/>
      <c r="AJ57" s="41"/>
      <c r="AK57" s="41"/>
      <c r="AL57" s="41"/>
    </row>
    <row r="58" spans="1:38" ht="12.75">
      <c r="A58" s="21" t="s">
        <v>98</v>
      </c>
      <c r="B58" s="35"/>
      <c r="C58" s="35"/>
      <c r="D58" s="35"/>
      <c r="E58" s="35"/>
      <c r="F58" s="35"/>
      <c r="G58" s="38"/>
      <c r="H58" s="35"/>
      <c r="I58" s="35"/>
      <c r="J58" s="35"/>
      <c r="K58" s="35"/>
      <c r="L58" s="35"/>
      <c r="M58" s="21" t="s">
        <v>98</v>
      </c>
      <c r="N58" s="35"/>
      <c r="O58" s="36" t="s">
        <v>3</v>
      </c>
      <c r="P58" s="36"/>
      <c r="Q58" s="38"/>
      <c r="R58" s="38"/>
      <c r="S58" s="38"/>
      <c r="T58" s="38"/>
      <c r="U58" s="38"/>
      <c r="V58" s="36"/>
      <c r="W58" s="38"/>
      <c r="X58" s="38"/>
      <c r="Y58" s="21" t="s">
        <v>98</v>
      </c>
      <c r="Z58" s="39"/>
      <c r="AA58" s="41"/>
      <c r="AB58" s="39"/>
      <c r="AC58" s="45"/>
      <c r="AD58" s="41"/>
      <c r="AE58" s="39"/>
      <c r="AF58" s="41"/>
      <c r="AG58" s="41"/>
      <c r="AH58" s="41"/>
      <c r="AI58" s="41"/>
      <c r="AJ58" s="41"/>
      <c r="AK58" s="41"/>
      <c r="AL58" s="41"/>
    </row>
    <row r="59" spans="1:38" ht="12.75">
      <c r="A59" s="34" t="s">
        <v>99</v>
      </c>
      <c r="B59" s="35">
        <v>8.1</v>
      </c>
      <c r="C59" s="35" t="s">
        <v>73</v>
      </c>
      <c r="D59" s="35" t="s">
        <v>73</v>
      </c>
      <c r="E59" s="35" t="s">
        <v>73</v>
      </c>
      <c r="F59" s="35" t="s">
        <v>73</v>
      </c>
      <c r="G59" s="35" t="s">
        <v>73</v>
      </c>
      <c r="H59" s="35" t="s">
        <v>73</v>
      </c>
      <c r="I59" s="35" t="s">
        <v>73</v>
      </c>
      <c r="J59" s="36">
        <f aca="true" t="shared" si="8" ref="J59:J65">SUM(B59:I59)</f>
        <v>8.1</v>
      </c>
      <c r="K59" s="35" t="s">
        <v>73</v>
      </c>
      <c r="L59" s="35" t="s">
        <v>73</v>
      </c>
      <c r="M59" s="34" t="s">
        <v>99</v>
      </c>
      <c r="N59" s="35">
        <f t="shared" si="5"/>
        <v>2.9</v>
      </c>
      <c r="O59" s="36">
        <v>2.9</v>
      </c>
      <c r="P59" s="36">
        <f>O59+J59</f>
        <v>11</v>
      </c>
      <c r="Q59" s="35" t="s">
        <v>73</v>
      </c>
      <c r="R59" s="35" t="s">
        <v>73</v>
      </c>
      <c r="S59" s="35" t="s">
        <v>73</v>
      </c>
      <c r="T59" s="35" t="s">
        <v>73</v>
      </c>
      <c r="U59" s="35" t="s">
        <v>73</v>
      </c>
      <c r="V59" s="36" t="s">
        <v>73</v>
      </c>
      <c r="W59" s="35" t="s">
        <v>73</v>
      </c>
      <c r="X59" s="35" t="s">
        <v>73</v>
      </c>
      <c r="Y59" s="34" t="s">
        <v>99</v>
      </c>
      <c r="Z59" s="35" t="s">
        <v>73</v>
      </c>
      <c r="AA59" s="35" t="s">
        <v>73</v>
      </c>
      <c r="AB59" s="41" t="s">
        <v>123</v>
      </c>
      <c r="AC59" s="41" t="s">
        <v>123</v>
      </c>
      <c r="AD59" s="35" t="s">
        <v>73</v>
      </c>
      <c r="AE59" s="35" t="s">
        <v>73</v>
      </c>
      <c r="AF59" s="41" t="s">
        <v>123</v>
      </c>
      <c r="AG59" s="35" t="s">
        <v>73</v>
      </c>
      <c r="AH59" s="41">
        <v>0.61</v>
      </c>
      <c r="AI59" s="35" t="s">
        <v>73</v>
      </c>
      <c r="AJ59" s="35" t="s">
        <v>73</v>
      </c>
      <c r="AK59" s="41">
        <v>21.7</v>
      </c>
      <c r="AL59" s="35" t="s">
        <v>73</v>
      </c>
    </row>
    <row r="60" spans="1:38" ht="12.75">
      <c r="A60" s="34" t="s">
        <v>100</v>
      </c>
      <c r="B60" s="35" t="s">
        <v>73</v>
      </c>
      <c r="C60" s="35" t="s">
        <v>73</v>
      </c>
      <c r="D60" s="35" t="s">
        <v>73</v>
      </c>
      <c r="E60" s="35" t="s">
        <v>73</v>
      </c>
      <c r="F60" s="35" t="s">
        <v>73</v>
      </c>
      <c r="G60" s="35" t="s">
        <v>73</v>
      </c>
      <c r="H60" s="35" t="s">
        <v>73</v>
      </c>
      <c r="I60" s="35" t="s">
        <v>73</v>
      </c>
      <c r="J60" s="35" t="s">
        <v>73</v>
      </c>
      <c r="K60" s="35" t="s">
        <v>73</v>
      </c>
      <c r="L60" s="35" t="s">
        <v>73</v>
      </c>
      <c r="M60" s="34" t="s">
        <v>100</v>
      </c>
      <c r="N60" s="35" t="s">
        <v>73</v>
      </c>
      <c r="O60" s="36" t="s">
        <v>73</v>
      </c>
      <c r="P60" s="36" t="s">
        <v>116</v>
      </c>
      <c r="Q60" s="35" t="s">
        <v>73</v>
      </c>
      <c r="R60" s="35" t="s">
        <v>73</v>
      </c>
      <c r="S60" s="35" t="s">
        <v>73</v>
      </c>
      <c r="T60" s="35" t="s">
        <v>73</v>
      </c>
      <c r="U60" s="35" t="s">
        <v>73</v>
      </c>
      <c r="V60" s="36" t="s">
        <v>73</v>
      </c>
      <c r="W60" s="35" t="s">
        <v>73</v>
      </c>
      <c r="X60" s="35" t="s">
        <v>73</v>
      </c>
      <c r="Y60" s="34" t="s">
        <v>100</v>
      </c>
      <c r="Z60" s="35" t="s">
        <v>73</v>
      </c>
      <c r="AA60" s="35" t="s">
        <v>73</v>
      </c>
      <c r="AB60" s="41" t="s">
        <v>123</v>
      </c>
      <c r="AC60" s="41" t="s">
        <v>123</v>
      </c>
      <c r="AD60" s="35" t="s">
        <v>73</v>
      </c>
      <c r="AE60" s="35" t="s">
        <v>73</v>
      </c>
      <c r="AF60" s="41" t="s">
        <v>123</v>
      </c>
      <c r="AG60" s="35" t="s">
        <v>73</v>
      </c>
      <c r="AH60" s="35" t="s">
        <v>73</v>
      </c>
      <c r="AI60" s="35" t="s">
        <v>73</v>
      </c>
      <c r="AJ60" s="35" t="s">
        <v>73</v>
      </c>
      <c r="AK60" s="35" t="s">
        <v>73</v>
      </c>
      <c r="AL60" s="35" t="s">
        <v>73</v>
      </c>
    </row>
    <row r="61" spans="1:38" ht="12.75">
      <c r="A61" s="34" t="s">
        <v>101</v>
      </c>
      <c r="B61" s="35">
        <v>12.5</v>
      </c>
      <c r="C61" s="35">
        <v>0.5</v>
      </c>
      <c r="D61" s="35" t="s">
        <v>73</v>
      </c>
      <c r="E61" s="35" t="s">
        <v>73</v>
      </c>
      <c r="F61" s="35">
        <v>1.3</v>
      </c>
      <c r="G61" s="35" t="s">
        <v>73</v>
      </c>
      <c r="H61" s="35">
        <v>0.7</v>
      </c>
      <c r="I61" s="35" t="s">
        <v>73</v>
      </c>
      <c r="J61" s="36">
        <f t="shared" si="8"/>
        <v>15</v>
      </c>
      <c r="K61" s="35" t="s">
        <v>73</v>
      </c>
      <c r="L61" s="35">
        <v>1.5</v>
      </c>
      <c r="M61" s="34" t="s">
        <v>101</v>
      </c>
      <c r="N61" s="35">
        <f t="shared" si="5"/>
        <v>4.4</v>
      </c>
      <c r="O61" s="36">
        <v>5.9</v>
      </c>
      <c r="P61" s="36">
        <f>O61+J61</f>
        <v>20.9</v>
      </c>
      <c r="Q61" s="35" t="s">
        <v>73</v>
      </c>
      <c r="R61" s="35" t="s">
        <v>73</v>
      </c>
      <c r="S61" s="35" t="s">
        <v>73</v>
      </c>
      <c r="T61" s="35" t="s">
        <v>73</v>
      </c>
      <c r="U61" s="35" t="s">
        <v>73</v>
      </c>
      <c r="V61" s="35" t="s">
        <v>73</v>
      </c>
      <c r="W61" s="35" t="s">
        <v>73</v>
      </c>
      <c r="X61" s="35" t="s">
        <v>73</v>
      </c>
      <c r="Y61" s="34" t="s">
        <v>101</v>
      </c>
      <c r="Z61" s="35" t="s">
        <v>73</v>
      </c>
      <c r="AA61" s="35" t="s">
        <v>73</v>
      </c>
      <c r="AB61" s="41" t="s">
        <v>123</v>
      </c>
      <c r="AC61" s="41" t="s">
        <v>123</v>
      </c>
      <c r="AD61" s="35" t="s">
        <v>73</v>
      </c>
      <c r="AE61" s="35" t="s">
        <v>73</v>
      </c>
      <c r="AF61" s="41" t="s">
        <v>123</v>
      </c>
      <c r="AG61" s="35" t="s">
        <v>73</v>
      </c>
      <c r="AH61" s="35" t="s">
        <v>73</v>
      </c>
      <c r="AI61" s="35" t="s">
        <v>73</v>
      </c>
      <c r="AJ61" s="35" t="s">
        <v>73</v>
      </c>
      <c r="AK61" s="35" t="s">
        <v>73</v>
      </c>
      <c r="AL61" s="35" t="s">
        <v>73</v>
      </c>
    </row>
    <row r="62" spans="1:38" ht="12.75">
      <c r="A62" s="34" t="s">
        <v>102</v>
      </c>
      <c r="B62" s="35">
        <v>2</v>
      </c>
      <c r="C62" s="35" t="s">
        <v>73</v>
      </c>
      <c r="D62" s="35" t="s">
        <v>73</v>
      </c>
      <c r="E62" s="35" t="s">
        <v>73</v>
      </c>
      <c r="F62" s="35" t="s">
        <v>73</v>
      </c>
      <c r="G62" s="35" t="s">
        <v>73</v>
      </c>
      <c r="H62" s="35" t="s">
        <v>73</v>
      </c>
      <c r="I62" s="35" t="s">
        <v>73</v>
      </c>
      <c r="J62" s="36">
        <f t="shared" si="8"/>
        <v>2</v>
      </c>
      <c r="K62" s="35" t="s">
        <v>73</v>
      </c>
      <c r="L62" s="35" t="s">
        <v>73</v>
      </c>
      <c r="M62" s="34" t="s">
        <v>103</v>
      </c>
      <c r="N62" s="35">
        <f t="shared" si="5"/>
        <v>1.3</v>
      </c>
      <c r="O62" s="36">
        <v>1.3</v>
      </c>
      <c r="P62" s="36">
        <f>O62+J62+1</f>
        <v>4.3</v>
      </c>
      <c r="Q62" s="35" t="s">
        <v>73</v>
      </c>
      <c r="R62" s="35" t="s">
        <v>73</v>
      </c>
      <c r="S62" s="35" t="s">
        <v>73</v>
      </c>
      <c r="T62" s="35" t="s">
        <v>73</v>
      </c>
      <c r="U62" s="35" t="s">
        <v>73</v>
      </c>
      <c r="V62" s="36" t="s">
        <v>73</v>
      </c>
      <c r="W62" s="35" t="s">
        <v>73</v>
      </c>
      <c r="X62" s="35" t="s">
        <v>73</v>
      </c>
      <c r="Y62" s="34" t="s">
        <v>102</v>
      </c>
      <c r="Z62" s="35" t="s">
        <v>73</v>
      </c>
      <c r="AA62" s="35" t="s">
        <v>73</v>
      </c>
      <c r="AB62" s="41" t="s">
        <v>123</v>
      </c>
      <c r="AC62" s="41" t="s">
        <v>123</v>
      </c>
      <c r="AD62" s="35" t="s">
        <v>73</v>
      </c>
      <c r="AE62" s="35" t="s">
        <v>73</v>
      </c>
      <c r="AF62" s="41" t="s">
        <v>123</v>
      </c>
      <c r="AG62" s="35" t="s">
        <v>73</v>
      </c>
      <c r="AH62" s="35" t="s">
        <v>73</v>
      </c>
      <c r="AI62" s="35" t="s">
        <v>73</v>
      </c>
      <c r="AJ62" s="35" t="s">
        <v>73</v>
      </c>
      <c r="AK62" s="35" t="s">
        <v>73</v>
      </c>
      <c r="AL62" s="35" t="s">
        <v>73</v>
      </c>
    </row>
    <row r="63" spans="1:38" ht="12.75">
      <c r="A63" s="34" t="s">
        <v>104</v>
      </c>
      <c r="B63" s="35">
        <v>6.8</v>
      </c>
      <c r="C63" s="35">
        <v>3.3</v>
      </c>
      <c r="D63" s="35" t="s">
        <v>73</v>
      </c>
      <c r="E63" s="35" t="s">
        <v>73</v>
      </c>
      <c r="F63" s="35" t="s">
        <v>73</v>
      </c>
      <c r="G63" s="35" t="s">
        <v>73</v>
      </c>
      <c r="H63" s="35">
        <v>21.3</v>
      </c>
      <c r="I63" s="35" t="s">
        <v>73</v>
      </c>
      <c r="J63" s="36">
        <f t="shared" si="8"/>
        <v>31.4</v>
      </c>
      <c r="K63" s="35" t="s">
        <v>73</v>
      </c>
      <c r="L63" s="35" t="s">
        <v>73</v>
      </c>
      <c r="M63" s="34" t="s">
        <v>104</v>
      </c>
      <c r="N63" s="35" t="s">
        <v>73</v>
      </c>
      <c r="O63" s="35" t="s">
        <v>73</v>
      </c>
      <c r="P63" s="36">
        <f>O63+J63+1</f>
        <v>32.4</v>
      </c>
      <c r="Q63" s="35" t="s">
        <v>73</v>
      </c>
      <c r="R63" s="35" t="s">
        <v>73</v>
      </c>
      <c r="S63" s="35">
        <v>3.9</v>
      </c>
      <c r="T63" s="35" t="s">
        <v>73</v>
      </c>
      <c r="U63" s="35" t="s">
        <v>73</v>
      </c>
      <c r="V63" s="36">
        <v>3.9</v>
      </c>
      <c r="W63" s="35" t="s">
        <v>73</v>
      </c>
      <c r="X63" s="35" t="s">
        <v>73</v>
      </c>
      <c r="Y63" s="34" t="s">
        <v>104</v>
      </c>
      <c r="Z63" s="35" t="s">
        <v>73</v>
      </c>
      <c r="AA63" s="35" t="s">
        <v>73</v>
      </c>
      <c r="AB63" s="41" t="s">
        <v>123</v>
      </c>
      <c r="AC63" s="41" t="s">
        <v>123</v>
      </c>
      <c r="AD63" s="35" t="s">
        <v>73</v>
      </c>
      <c r="AE63" s="35" t="s">
        <v>73</v>
      </c>
      <c r="AF63" s="41" t="s">
        <v>123</v>
      </c>
      <c r="AG63" s="35" t="s">
        <v>73</v>
      </c>
      <c r="AH63" s="35" t="s">
        <v>73</v>
      </c>
      <c r="AI63" s="35" t="s">
        <v>73</v>
      </c>
      <c r="AJ63" s="35" t="s">
        <v>73</v>
      </c>
      <c r="AK63" s="35" t="s">
        <v>73</v>
      </c>
      <c r="AL63" s="35" t="s">
        <v>73</v>
      </c>
    </row>
    <row r="64" spans="1:38" ht="12.75">
      <c r="A64" s="34" t="s">
        <v>105</v>
      </c>
      <c r="B64" s="35" t="s">
        <v>73</v>
      </c>
      <c r="C64" s="35" t="s">
        <v>73</v>
      </c>
      <c r="D64" s="35" t="s">
        <v>73</v>
      </c>
      <c r="E64" s="35" t="s">
        <v>73</v>
      </c>
      <c r="F64" s="35" t="s">
        <v>73</v>
      </c>
      <c r="G64" s="35" t="s">
        <v>73</v>
      </c>
      <c r="H64" s="35" t="s">
        <v>73</v>
      </c>
      <c r="I64" s="35" t="s">
        <v>73</v>
      </c>
      <c r="J64" s="35" t="s">
        <v>73</v>
      </c>
      <c r="K64" s="35" t="s">
        <v>73</v>
      </c>
      <c r="L64" s="35" t="s">
        <v>73</v>
      </c>
      <c r="M64" s="34" t="s">
        <v>105</v>
      </c>
      <c r="N64" s="35" t="s">
        <v>73</v>
      </c>
      <c r="O64" s="36" t="s">
        <v>73</v>
      </c>
      <c r="P64" s="36" t="s">
        <v>116</v>
      </c>
      <c r="Q64" s="35" t="s">
        <v>73</v>
      </c>
      <c r="R64" s="35" t="s">
        <v>73</v>
      </c>
      <c r="S64" s="35" t="s">
        <v>73</v>
      </c>
      <c r="T64" s="35" t="s">
        <v>73</v>
      </c>
      <c r="U64" s="35" t="s">
        <v>73</v>
      </c>
      <c r="V64" s="36" t="s">
        <v>73</v>
      </c>
      <c r="W64" s="35" t="s">
        <v>73</v>
      </c>
      <c r="X64" s="35" t="s">
        <v>73</v>
      </c>
      <c r="Y64" s="34" t="s">
        <v>105</v>
      </c>
      <c r="Z64" s="35" t="s">
        <v>73</v>
      </c>
      <c r="AA64" s="35" t="s">
        <v>73</v>
      </c>
      <c r="AB64" s="41" t="s">
        <v>123</v>
      </c>
      <c r="AC64" s="41" t="s">
        <v>123</v>
      </c>
      <c r="AD64" s="35" t="s">
        <v>73</v>
      </c>
      <c r="AE64" s="35" t="s">
        <v>73</v>
      </c>
      <c r="AF64" s="41" t="s">
        <v>123</v>
      </c>
      <c r="AG64" s="35" t="s">
        <v>73</v>
      </c>
      <c r="AH64" s="35" t="s">
        <v>73</v>
      </c>
      <c r="AI64" s="35" t="s">
        <v>73</v>
      </c>
      <c r="AJ64" s="35" t="s">
        <v>73</v>
      </c>
      <c r="AK64" s="41">
        <v>2.7</v>
      </c>
      <c r="AL64" s="35" t="s">
        <v>73</v>
      </c>
    </row>
    <row r="65" spans="1:38" ht="12.75">
      <c r="A65" s="14" t="s">
        <v>137</v>
      </c>
      <c r="B65" s="47">
        <v>20.9</v>
      </c>
      <c r="C65" s="47" t="s">
        <v>73</v>
      </c>
      <c r="D65" s="47" t="s">
        <v>73</v>
      </c>
      <c r="E65" s="47" t="s">
        <v>73</v>
      </c>
      <c r="F65" s="47" t="s">
        <v>73</v>
      </c>
      <c r="G65" s="47" t="s">
        <v>73</v>
      </c>
      <c r="H65" s="47" t="s">
        <v>73</v>
      </c>
      <c r="I65" s="47" t="s">
        <v>73</v>
      </c>
      <c r="J65" s="48">
        <f t="shared" si="8"/>
        <v>20.9</v>
      </c>
      <c r="K65" s="47" t="s">
        <v>73</v>
      </c>
      <c r="L65" s="47" t="s">
        <v>73</v>
      </c>
      <c r="M65" s="14" t="s">
        <v>137</v>
      </c>
      <c r="N65" s="47">
        <f t="shared" si="5"/>
        <v>2</v>
      </c>
      <c r="O65" s="48">
        <v>2</v>
      </c>
      <c r="P65" s="48">
        <f>O65+J65</f>
        <v>22.9</v>
      </c>
      <c r="Q65" s="35" t="s">
        <v>73</v>
      </c>
      <c r="R65" s="35" t="s">
        <v>73</v>
      </c>
      <c r="S65" s="47" t="s">
        <v>73</v>
      </c>
      <c r="T65" s="47" t="s">
        <v>73</v>
      </c>
      <c r="U65" s="47" t="s">
        <v>73</v>
      </c>
      <c r="V65" s="48">
        <v>0.6</v>
      </c>
      <c r="W65" s="35" t="s">
        <v>73</v>
      </c>
      <c r="X65" s="47" t="s">
        <v>73</v>
      </c>
      <c r="Y65" s="14" t="s">
        <v>137</v>
      </c>
      <c r="Z65" s="47" t="s">
        <v>73</v>
      </c>
      <c r="AA65" s="47" t="s">
        <v>73</v>
      </c>
      <c r="AB65" s="46" t="s">
        <v>123</v>
      </c>
      <c r="AC65" s="46" t="s">
        <v>123</v>
      </c>
      <c r="AD65" s="47" t="s">
        <v>73</v>
      </c>
      <c r="AE65" s="49">
        <v>1.8</v>
      </c>
      <c r="AF65" s="46" t="s">
        <v>123</v>
      </c>
      <c r="AG65" s="47" t="s">
        <v>73</v>
      </c>
      <c r="AH65" s="47" t="s">
        <v>73</v>
      </c>
      <c r="AI65" s="47" t="s">
        <v>73</v>
      </c>
      <c r="AJ65" s="47" t="s">
        <v>73</v>
      </c>
      <c r="AK65" s="46">
        <v>2.1</v>
      </c>
      <c r="AL65" s="47" t="s">
        <v>73</v>
      </c>
    </row>
    <row r="66" spans="1:38" ht="12.75">
      <c r="A66" s="34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61" t="s">
        <v>150</v>
      </c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77" t="s">
        <v>130</v>
      </c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</row>
    <row r="67" spans="1:38" ht="12.75">
      <c r="A67" s="34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34"/>
      <c r="N67" s="51"/>
      <c r="P67" s="51"/>
      <c r="Y67" s="77" t="s">
        <v>131</v>
      </c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</row>
    <row r="68" spans="1:38" ht="12.75">
      <c r="A68" s="34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34" t="s">
        <v>106</v>
      </c>
      <c r="N68" s="51"/>
      <c r="P68" s="51"/>
      <c r="Y68" s="77" t="s">
        <v>132</v>
      </c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</row>
    <row r="69" spans="1:38" ht="12.75">
      <c r="A69" s="34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34"/>
      <c r="N69" s="51"/>
      <c r="P69" s="51"/>
      <c r="Y69" s="77" t="s">
        <v>133</v>
      </c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</row>
    <row r="70" spans="1:25" ht="12.75">
      <c r="A70" s="52" t="s">
        <v>3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Y70" s="34" t="s">
        <v>124</v>
      </c>
    </row>
    <row r="71" spans="1:38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71" t="s">
        <v>144</v>
      </c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</row>
    <row r="72" ht="12.75">
      <c r="Y72" s="54" t="s">
        <v>143</v>
      </c>
    </row>
    <row r="73" spans="1:38" ht="12.75">
      <c r="A73" s="55">
        <v>120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>
        <v>121</v>
      </c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>
        <v>122</v>
      </c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</row>
  </sheetData>
  <sheetProtection/>
  <mergeCells count="23">
    <mergeCell ref="Y3:AL3"/>
    <mergeCell ref="Y5:AL5"/>
    <mergeCell ref="Y6:AL6"/>
    <mergeCell ref="Y67:AL67"/>
    <mergeCell ref="Y68:AL68"/>
    <mergeCell ref="Y69:AL69"/>
    <mergeCell ref="Y66:AL66"/>
    <mergeCell ref="A5:L5"/>
    <mergeCell ref="A6:L6"/>
    <mergeCell ref="K9:L9"/>
    <mergeCell ref="N8:O8"/>
    <mergeCell ref="N9:O9"/>
    <mergeCell ref="Y71:AL71"/>
    <mergeCell ref="A73:L73"/>
    <mergeCell ref="M73:X73"/>
    <mergeCell ref="Y73:AL73"/>
    <mergeCell ref="M3:X3"/>
    <mergeCell ref="A71:L71"/>
    <mergeCell ref="N6:X6"/>
    <mergeCell ref="M66:X66"/>
    <mergeCell ref="M5:X5"/>
    <mergeCell ref="M71:X71"/>
    <mergeCell ref="A3:L3"/>
  </mergeCells>
  <printOptions horizontalCentered="1"/>
  <pageMargins left="0.36" right="0.25" top="0.25" bottom="0" header="0" footer="0"/>
  <pageSetup horizontalDpi="300" verticalDpi="300" orientation="portrait" scale="75" r:id="rId1"/>
  <colBreaks count="2" manualBreakCount="2">
    <brk id="12" max="72" man="1"/>
    <brk id="24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2010-08-12T10:54:04Z</cp:lastPrinted>
  <dcterms:created xsi:type="dcterms:W3CDTF">2001-02-18T20:05:47Z</dcterms:created>
  <dcterms:modified xsi:type="dcterms:W3CDTF">2011-12-09T10:31:25Z</dcterms:modified>
  <cp:category/>
  <cp:version/>
  <cp:contentType/>
  <cp:contentStatus/>
</cp:coreProperties>
</file>