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0" yWindow="690" windowWidth="3660" windowHeight="5010" activeTab="1"/>
  </bookViews>
  <sheets>
    <sheet name="T 9.2 All india" sheetId="1" r:id="rId1"/>
    <sheet name="T 9.2 state-wise" sheetId="2" r:id="rId2"/>
  </sheets>
  <definedNames>
    <definedName name="\x">#N/A</definedName>
    <definedName name="\z">#N/A</definedName>
    <definedName name="_Regression_Int" localSheetId="0" hidden="1">1</definedName>
    <definedName name="_Regression_Int" localSheetId="1" hidden="1">1</definedName>
    <definedName name="_xlnm.Print_Area" localSheetId="0">'T 9.2 All india'!$A$1:$U$32</definedName>
    <definedName name="_xlnm.Print_Area" localSheetId="1">'T 9.2 state-wise'!$A$1:$BC$62</definedName>
    <definedName name="Print_Area_MI" localSheetId="0">'T 9.2 All india'!$A$1:$K$23</definedName>
    <definedName name="Print_Area_MI" localSheetId="1">'T 9.2 state-wise'!$A$1:$AC$52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<sst xmlns="http://schemas.openxmlformats.org/spreadsheetml/2006/main" count="737" uniqueCount="94">
  <si>
    <t>Union Territory</t>
  </si>
  <si>
    <t xml:space="preserve">   1</t>
  </si>
  <si>
    <t xml:space="preserve">      2</t>
  </si>
  <si>
    <t xml:space="preserve">      3</t>
  </si>
  <si>
    <t>State:</t>
  </si>
  <si>
    <t xml:space="preserve"> Andhra Pradesh</t>
  </si>
  <si>
    <t>-</t>
  </si>
  <si>
    <t xml:space="preserve"> Goa</t>
  </si>
  <si>
    <t xml:space="preserve"> Haryana</t>
  </si>
  <si>
    <t xml:space="preserve"> Jammu &amp; Kashmir</t>
  </si>
  <si>
    <t xml:space="preserve"> Karnataka</t>
  </si>
  <si>
    <t xml:space="preserve"> Kerala</t>
  </si>
  <si>
    <t xml:space="preserve"> Mizoram</t>
  </si>
  <si>
    <t xml:space="preserve"> Rajasthan</t>
  </si>
  <si>
    <t xml:space="preserve"> Tamil Nadu</t>
  </si>
  <si>
    <t>Union Territory:</t>
  </si>
  <si>
    <t xml:space="preserve"> Delhi</t>
  </si>
  <si>
    <t xml:space="preserve"> Madhya Pradesh </t>
  </si>
  <si>
    <t xml:space="preserve"> Meghalaya </t>
  </si>
  <si>
    <t xml:space="preserve"> Nagaland </t>
  </si>
  <si>
    <t xml:space="preserve"> 2001-02</t>
  </si>
  <si>
    <t xml:space="preserve"> 2002-03</t>
  </si>
  <si>
    <t xml:space="preserve"> Maharashtra</t>
  </si>
  <si>
    <t xml:space="preserve"> Puducherry</t>
  </si>
  <si>
    <t>HORTICULTURE</t>
  </si>
  <si>
    <t>Fruits</t>
  </si>
  <si>
    <t>(Area in '000 Hectare)</t>
  </si>
  <si>
    <t>Area</t>
  </si>
  <si>
    <t>Production</t>
  </si>
  <si>
    <t>________________</t>
  </si>
  <si>
    <t>Vegetables</t>
  </si>
  <si>
    <t>Flowers</t>
  </si>
  <si>
    <t>Nuts</t>
  </si>
  <si>
    <t xml:space="preserve"> 2003-04 </t>
  </si>
  <si>
    <t xml:space="preserve"> 2004-05</t>
  </si>
  <si>
    <t xml:space="preserve"> 2005-06 </t>
  </si>
  <si>
    <t xml:space="preserve"> 2006-07 </t>
  </si>
  <si>
    <t xml:space="preserve"> 2007-08 </t>
  </si>
  <si>
    <t xml:space="preserve"> 2008-09</t>
  </si>
  <si>
    <t xml:space="preserve"> Arunachal Pradesh</t>
  </si>
  <si>
    <t xml:space="preserve"> Assam</t>
  </si>
  <si>
    <t xml:space="preserve"> Bihar</t>
  </si>
  <si>
    <t xml:space="preserve"> Gujarat</t>
  </si>
  <si>
    <t xml:space="preserve"> Himachal Pradesh</t>
  </si>
  <si>
    <t xml:space="preserve"> Jharkhand</t>
  </si>
  <si>
    <t xml:space="preserve"> Manipur </t>
  </si>
  <si>
    <t xml:space="preserve"> Orissa</t>
  </si>
  <si>
    <t xml:space="preserve"> Punjab</t>
  </si>
  <si>
    <t xml:space="preserve"> Sikkim</t>
  </si>
  <si>
    <t xml:space="preserve"> Tripura</t>
  </si>
  <si>
    <t xml:space="preserve"> Uttarakhand</t>
  </si>
  <si>
    <t xml:space="preserve"> Uttar Pradesh</t>
  </si>
  <si>
    <t xml:space="preserve"> West Bengal </t>
  </si>
  <si>
    <t xml:space="preserve"> A. &amp; N. Islands</t>
  </si>
  <si>
    <t xml:space="preserve"> D. &amp; N. Haveli </t>
  </si>
  <si>
    <t xml:space="preserve"> Daman and Diu</t>
  </si>
  <si>
    <t xml:space="preserve"> Lakshadweep</t>
  </si>
  <si>
    <t xml:space="preserve"> Chandigarh</t>
  </si>
  <si>
    <t xml:space="preserve"> Chhattisgarh</t>
  </si>
  <si>
    <t>(Loose)</t>
  </si>
  <si>
    <t>Ministry of Agriculture</t>
  </si>
  <si>
    <t>Aroma &amp; Medi.</t>
  </si>
  <si>
    <t>Plantation Crops</t>
  </si>
  <si>
    <t>Spices</t>
  </si>
  <si>
    <t>Mushroom</t>
  </si>
  <si>
    <t>Honey</t>
  </si>
  <si>
    <t>_________</t>
  </si>
  <si>
    <t>Grand Total</t>
  </si>
  <si>
    <t>..</t>
  </si>
  <si>
    <t>Table 9.2 - AREA AND PRODUCTION OF VARIOUS HORTICULTURE CROPS</t>
  </si>
  <si>
    <t>(Production in '000 Tonne)</t>
  </si>
  <si>
    <t xml:space="preserve"> 2009-10</t>
  </si>
  <si>
    <t>2009-10</t>
  </si>
  <si>
    <t xml:space="preserve"> i) Figures of Production under Grand Total does not include Production of Cut Flowers.</t>
  </si>
  <si>
    <t>Notes :</t>
  </si>
  <si>
    <t xml:space="preserve">ii) Grand Total of production may not match with Andman &amp; Nicobar Islands,  as some statewise figures not available. </t>
  </si>
  <si>
    <t>iii) Fruits, Vegetables, Flowers, Aromatic/Medicinal Plants and Mushroom, Spices data collected by respective states Directorates of Horticulture.</t>
  </si>
  <si>
    <t>2010-11</t>
  </si>
  <si>
    <t>Total</t>
  </si>
  <si>
    <t>Total may not match due to rounding of figures</t>
  </si>
  <si>
    <t>Production (Loose)</t>
  </si>
  <si>
    <t xml:space="preserve">                                                                                                                                                                                                                   HORTICULTURE</t>
  </si>
  <si>
    <t xml:space="preserve">                                                                                                                                                                Table 9.2 - AREA AND PRODUCTION OF VARIOUS HORTICULTURE CROPS</t>
  </si>
  <si>
    <t>Year</t>
  </si>
  <si>
    <t>(included in fruits)</t>
  </si>
  <si>
    <t>State/</t>
  </si>
  <si>
    <t>"</t>
  </si>
  <si>
    <t>2011-12</t>
  </si>
  <si>
    <t xml:space="preserve"> 2010-11</t>
  </si>
  <si>
    <t xml:space="preserve"> 2011-12</t>
  </si>
  <si>
    <t xml:space="preserve">Source : Indian Horticulture Database, 2012, National Horticulture Board, </t>
  </si>
  <si>
    <t>Total may not match due to rounding off of figures</t>
  </si>
  <si>
    <t>Plantation Crops : Coconut (CDB), Arecanut (Directorate of Arecanut &amp; Spice Dev.) and Cashew &amp; Cocoa (Directorate of Cashew &amp; Cocoa Development).</t>
  </si>
  <si>
    <t>Spices - Directorate of Arecanut &amp; Spices Development.</t>
  </si>
</sst>
</file>

<file path=xl/styles.xml><?xml version="1.0" encoding="utf-8"?>
<styleSheet xmlns="http://schemas.openxmlformats.org/spreadsheetml/2006/main">
  <numFmts count="30">
    <numFmt numFmtId="5" formatCode="&quot;`&quot;#,##0_);\(&quot;`&quot;#,##0\)"/>
    <numFmt numFmtId="6" formatCode="&quot;`&quot;#,##0_);[Red]\(&quot;`&quot;#,##0\)"/>
    <numFmt numFmtId="7" formatCode="&quot;`&quot;#,##0.00_);\(&quot;`&quot;#,##0.00\)"/>
    <numFmt numFmtId="8" formatCode="&quot;`&quot;#,##0.00_);[Red]\(&quot;`&quot;#,##0.00\)"/>
    <numFmt numFmtId="42" formatCode="_(&quot;`&quot;* #,##0_);_(&quot;`&quot;* \(#,##0\);_(&quot;`&quot;* &quot;-&quot;_);_(@_)"/>
    <numFmt numFmtId="41" formatCode="_(* #,##0_);_(* \(#,##0\);_(* &quot;-&quot;_);_(@_)"/>
    <numFmt numFmtId="44" formatCode="_(&quot;`&quot;* #,##0.00_);_(&quot;`&quot;* \(#,##0.00\);_(&quot;`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0_)"/>
    <numFmt numFmtId="179" formatCode="0_)"/>
    <numFmt numFmtId="180" formatCode="0.0_)"/>
    <numFmt numFmtId="181" formatCode="0.0"/>
    <numFmt numFmtId="182" formatCode="0.000"/>
    <numFmt numFmtId="183" formatCode="0.0000"/>
    <numFmt numFmtId="184" formatCode="0.00000"/>
    <numFmt numFmtId="185" formatCode="0.000000"/>
  </numFmts>
  <fonts count="40">
    <font>
      <sz val="10"/>
      <name val="Courier"/>
      <family val="0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09996999800205231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55">
    <xf numFmtId="0" fontId="0" fillId="0" borderId="0" xfId="0" applyAlignment="1">
      <alignment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>
      <alignment/>
    </xf>
    <xf numFmtId="0" fontId="2" fillId="0" borderId="0" xfId="0" applyFont="1" applyAlignment="1" applyProtection="1">
      <alignment horizontal="right"/>
      <protection/>
    </xf>
    <xf numFmtId="37" fontId="3" fillId="33" borderId="10" xfId="0" applyNumberFormat="1" applyFont="1" applyFill="1" applyBorder="1" applyAlignment="1" applyProtection="1">
      <alignment horizontal="center"/>
      <protection/>
    </xf>
    <xf numFmtId="0" fontId="3" fillId="33" borderId="11" xfId="0" applyFont="1" applyFill="1" applyBorder="1" applyAlignment="1">
      <alignment horizontal="right" wrapText="1"/>
    </xf>
    <xf numFmtId="37" fontId="3" fillId="33" borderId="11" xfId="0" applyNumberFormat="1" applyFont="1" applyFill="1" applyBorder="1" applyAlignment="1" applyProtection="1">
      <alignment horizontal="center"/>
      <protection/>
    </xf>
    <xf numFmtId="37" fontId="3" fillId="33" borderId="0" xfId="0" applyNumberFormat="1" applyFont="1" applyFill="1" applyBorder="1" applyAlignment="1" applyProtection="1">
      <alignment horizontal="center"/>
      <protection/>
    </xf>
    <xf numFmtId="37" fontId="3" fillId="33" borderId="12" xfId="0" applyNumberFormat="1" applyFont="1" applyFill="1" applyBorder="1" applyAlignment="1" applyProtection="1">
      <alignment horizontal="center"/>
      <protection/>
    </xf>
    <xf numFmtId="37" fontId="3" fillId="33" borderId="13" xfId="0" applyNumberFormat="1" applyFont="1" applyFill="1" applyBorder="1" applyAlignment="1" applyProtection="1">
      <alignment horizontal="center"/>
      <protection/>
    </xf>
    <xf numFmtId="37" fontId="3" fillId="33" borderId="14" xfId="0" applyNumberFormat="1" applyFont="1" applyFill="1" applyBorder="1" applyAlignment="1" applyProtection="1">
      <alignment horizontal="center"/>
      <protection/>
    </xf>
    <xf numFmtId="0" fontId="2" fillId="33" borderId="11" xfId="0" applyFont="1" applyFill="1" applyBorder="1" applyAlignment="1">
      <alignment/>
    </xf>
    <xf numFmtId="0" fontId="2" fillId="34" borderId="0" xfId="0" applyNumberFormat="1" applyFont="1" applyFill="1" applyBorder="1" applyAlignment="1" applyProtection="1">
      <alignment horizontal="right"/>
      <protection/>
    </xf>
    <xf numFmtId="181" fontId="2" fillId="34" borderId="0" xfId="0" applyNumberFormat="1" applyFont="1" applyFill="1" applyBorder="1" applyAlignment="1" applyProtection="1">
      <alignment horizontal="right"/>
      <protection/>
    </xf>
    <xf numFmtId="0" fontId="3" fillId="34" borderId="10" xfId="0" applyNumberFormat="1" applyFont="1" applyFill="1" applyBorder="1" applyAlignment="1" applyProtection="1">
      <alignment horizontal="right"/>
      <protection/>
    </xf>
    <xf numFmtId="181" fontId="3" fillId="34" borderId="10" xfId="0" applyNumberFormat="1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3" fillId="33" borderId="0" xfId="0" applyFont="1" applyFill="1" applyBorder="1" applyAlignment="1">
      <alignment horizontal="left" wrapText="1"/>
    </xf>
    <xf numFmtId="0" fontId="2" fillId="33" borderId="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5" borderId="0" xfId="0" applyFont="1" applyFill="1" applyAlignment="1">
      <alignment/>
    </xf>
    <xf numFmtId="0" fontId="2" fillId="35" borderId="0" xfId="0" applyNumberFormat="1" applyFont="1" applyFill="1" applyBorder="1" applyAlignment="1" applyProtection="1">
      <alignment horizontal="right"/>
      <protection/>
    </xf>
    <xf numFmtId="181" fontId="2" fillId="35" borderId="0" xfId="0" applyNumberFormat="1" applyFont="1" applyFill="1" applyBorder="1" applyAlignment="1" applyProtection="1">
      <alignment horizontal="right"/>
      <protection/>
    </xf>
    <xf numFmtId="0" fontId="3" fillId="35" borderId="0" xfId="0" applyNumberFormat="1" applyFont="1" applyFill="1" applyBorder="1" applyAlignment="1" applyProtection="1">
      <alignment horizontal="right"/>
      <protection/>
    </xf>
    <xf numFmtId="181" fontId="3" fillId="35" borderId="0" xfId="0" applyNumberFormat="1" applyFont="1" applyFill="1" applyBorder="1" applyAlignment="1" applyProtection="1">
      <alignment horizontal="right"/>
      <protection/>
    </xf>
    <xf numFmtId="37" fontId="3" fillId="33" borderId="10" xfId="0" applyNumberFormat="1" applyFont="1" applyFill="1" applyBorder="1" applyAlignment="1" applyProtection="1">
      <alignment horizontal="right"/>
      <protection/>
    </xf>
    <xf numFmtId="0" fontId="3" fillId="36" borderId="0" xfId="0" applyFont="1" applyFill="1" applyBorder="1" applyAlignment="1" applyProtection="1">
      <alignment horizontal="right"/>
      <protection/>
    </xf>
    <xf numFmtId="0" fontId="2" fillId="36" borderId="0" xfId="0" applyNumberFormat="1" applyFont="1" applyFill="1" applyBorder="1" applyAlignment="1" applyProtection="1">
      <alignment horizontal="right"/>
      <protection/>
    </xf>
    <xf numFmtId="181" fontId="2" fillId="36" borderId="0" xfId="0" applyNumberFormat="1" applyFont="1" applyFill="1" applyBorder="1" applyAlignment="1" applyProtection="1">
      <alignment horizontal="right"/>
      <protection/>
    </xf>
    <xf numFmtId="0" fontId="3" fillId="33" borderId="11" xfId="0" applyFont="1" applyFill="1" applyBorder="1" applyAlignment="1">
      <alignment horizontal="center" wrapText="1"/>
    </xf>
    <xf numFmtId="0" fontId="3" fillId="36" borderId="10" xfId="0" applyNumberFormat="1" applyFont="1" applyFill="1" applyBorder="1" applyAlignment="1" applyProtection="1">
      <alignment horizontal="right"/>
      <protection/>
    </xf>
    <xf numFmtId="37" fontId="3" fillId="33" borderId="16" xfId="0" applyNumberFormat="1" applyFont="1" applyFill="1" applyBorder="1" applyAlignment="1" applyProtection="1">
      <alignment horizontal="center"/>
      <protection/>
    </xf>
    <xf numFmtId="0" fontId="3" fillId="33" borderId="12" xfId="0" applyFont="1" applyFill="1" applyBorder="1" applyAlignment="1">
      <alignment horizontal="right" wrapText="1"/>
    </xf>
    <xf numFmtId="0" fontId="3" fillId="33" borderId="12" xfId="0" applyFont="1" applyFill="1" applyBorder="1" applyAlignment="1">
      <alignment horizontal="center" wrapText="1"/>
    </xf>
    <xf numFmtId="181" fontId="2" fillId="34" borderId="15" xfId="0" applyNumberFormat="1" applyFont="1" applyFill="1" applyBorder="1" applyAlignment="1" applyProtection="1">
      <alignment horizontal="right"/>
      <protection/>
    </xf>
    <xf numFmtId="0" fontId="2" fillId="36" borderId="10" xfId="0" applyNumberFormat="1" applyFont="1" applyFill="1" applyBorder="1" applyAlignment="1" applyProtection="1">
      <alignment horizontal="right"/>
      <protection/>
    </xf>
    <xf numFmtId="0" fontId="2" fillId="34" borderId="15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2" fontId="3" fillId="34" borderId="10" xfId="0" applyNumberFormat="1" applyFont="1" applyFill="1" applyBorder="1" applyAlignment="1" applyProtection="1">
      <alignment horizontal="right"/>
      <protection/>
    </xf>
    <xf numFmtId="181" fontId="3" fillId="34" borderId="10" xfId="0" applyNumberFormat="1" applyFont="1" applyFill="1" applyBorder="1" applyAlignment="1" applyProtection="1">
      <alignment horizontal="right"/>
      <protection/>
    </xf>
    <xf numFmtId="0" fontId="3" fillId="33" borderId="15" xfId="0" applyFont="1" applyFill="1" applyBorder="1" applyAlignment="1" applyProtection="1">
      <alignment horizontal="center"/>
      <protection/>
    </xf>
    <xf numFmtId="0" fontId="3" fillId="33" borderId="15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right" wrapText="1"/>
    </xf>
    <xf numFmtId="0" fontId="3" fillId="33" borderId="10" xfId="0" applyFont="1" applyFill="1" applyBorder="1" applyAlignment="1">
      <alignment horizontal="right" wrapText="1"/>
    </xf>
    <xf numFmtId="0" fontId="3" fillId="33" borderId="0" xfId="0" applyFont="1" applyFill="1" applyBorder="1" applyAlignment="1" applyProtection="1">
      <alignment horizontal="center"/>
      <protection/>
    </xf>
    <xf numFmtId="0" fontId="5" fillId="33" borderId="17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18" xfId="0" applyFont="1" applyFill="1" applyBorder="1" applyAlignment="1">
      <alignment/>
    </xf>
    <xf numFmtId="0" fontId="3" fillId="33" borderId="19" xfId="0" applyFont="1" applyFill="1" applyBorder="1" applyAlignment="1">
      <alignment/>
    </xf>
    <xf numFmtId="0" fontId="3" fillId="33" borderId="17" xfId="0" applyFont="1" applyFill="1" applyBorder="1" applyAlignment="1" applyProtection="1">
      <alignment horizontal="left"/>
      <protection/>
    </xf>
    <xf numFmtId="0" fontId="3" fillId="33" borderId="18" xfId="0" applyFont="1" applyFill="1" applyBorder="1" applyAlignment="1" applyProtection="1">
      <alignment horizontal="center"/>
      <protection/>
    </xf>
    <xf numFmtId="0" fontId="3" fillId="33" borderId="20" xfId="0" applyFont="1" applyFill="1" applyBorder="1" applyAlignment="1" applyProtection="1">
      <alignment horizontal="left"/>
      <protection/>
    </xf>
    <xf numFmtId="37" fontId="3" fillId="33" borderId="21" xfId="0" applyNumberFormat="1" applyFont="1" applyFill="1" applyBorder="1" applyAlignment="1" applyProtection="1">
      <alignment horizontal="right"/>
      <protection/>
    </xf>
    <xf numFmtId="37" fontId="3" fillId="33" borderId="18" xfId="0" applyNumberFormat="1" applyFont="1" applyFill="1" applyBorder="1" applyAlignment="1" applyProtection="1">
      <alignment horizontal="center"/>
      <protection/>
    </xf>
    <xf numFmtId="37" fontId="3" fillId="33" borderId="21" xfId="0" applyNumberFormat="1" applyFont="1" applyFill="1" applyBorder="1" applyAlignment="1" applyProtection="1">
      <alignment horizontal="center"/>
      <protection/>
    </xf>
    <xf numFmtId="0" fontId="2" fillId="34" borderId="17" xfId="0" applyFont="1" applyFill="1" applyBorder="1" applyAlignment="1" applyProtection="1">
      <alignment horizontal="left"/>
      <protection/>
    </xf>
    <xf numFmtId="0" fontId="2" fillId="34" borderId="0" xfId="0" applyFont="1" applyFill="1" applyBorder="1" applyAlignment="1">
      <alignment/>
    </xf>
    <xf numFmtId="181" fontId="2" fillId="34" borderId="18" xfId="0" applyNumberFormat="1" applyFont="1" applyFill="1" applyBorder="1" applyAlignment="1" applyProtection="1">
      <alignment horizontal="right"/>
      <protection/>
    </xf>
    <xf numFmtId="0" fontId="2" fillId="35" borderId="17" xfId="0" applyFont="1" applyFill="1" applyBorder="1" applyAlignment="1" applyProtection="1">
      <alignment horizontal="left"/>
      <protection/>
    </xf>
    <xf numFmtId="181" fontId="2" fillId="35" borderId="0" xfId="0" applyNumberFormat="1" applyFont="1" applyFill="1" applyBorder="1" applyAlignment="1">
      <alignment/>
    </xf>
    <xf numFmtId="0" fontId="2" fillId="35" borderId="0" xfId="0" applyFont="1" applyFill="1" applyBorder="1" applyAlignment="1">
      <alignment/>
    </xf>
    <xf numFmtId="181" fontId="2" fillId="35" borderId="18" xfId="0" applyNumberFormat="1" applyFont="1" applyFill="1" applyBorder="1" applyAlignment="1" applyProtection="1">
      <alignment horizontal="right"/>
      <protection/>
    </xf>
    <xf numFmtId="181" fontId="2" fillId="34" borderId="0" xfId="0" applyNumberFormat="1" applyFont="1" applyFill="1" applyBorder="1" applyAlignment="1">
      <alignment/>
    </xf>
    <xf numFmtId="181" fontId="2" fillId="34" borderId="0" xfId="0" applyNumberFormat="1" applyFont="1" applyFill="1" applyBorder="1" applyAlignment="1">
      <alignment horizontal="right"/>
    </xf>
    <xf numFmtId="181" fontId="2" fillId="35" borderId="0" xfId="0" applyNumberFormat="1" applyFont="1" applyFill="1" applyBorder="1" applyAlignment="1">
      <alignment horizontal="right"/>
    </xf>
    <xf numFmtId="0" fontId="3" fillId="36" borderId="17" xfId="0" applyFont="1" applyFill="1" applyBorder="1" applyAlignment="1" applyProtection="1">
      <alignment horizontal="left"/>
      <protection/>
    </xf>
    <xf numFmtId="0" fontId="2" fillId="36" borderId="0" xfId="0" applyFont="1" applyFill="1" applyBorder="1" applyAlignment="1">
      <alignment/>
    </xf>
    <xf numFmtId="0" fontId="2" fillId="36" borderId="18" xfId="0" applyFont="1" applyFill="1" applyBorder="1" applyAlignment="1">
      <alignment/>
    </xf>
    <xf numFmtId="0" fontId="2" fillId="36" borderId="22" xfId="0" applyFont="1" applyFill="1" applyBorder="1" applyAlignment="1">
      <alignment/>
    </xf>
    <xf numFmtId="0" fontId="2" fillId="36" borderId="23" xfId="0" applyFont="1" applyFill="1" applyBorder="1" applyAlignment="1">
      <alignment/>
    </xf>
    <xf numFmtId="0" fontId="2" fillId="36" borderId="24" xfId="0" applyFont="1" applyFill="1" applyBorder="1" applyAlignment="1">
      <alignment/>
    </xf>
    <xf numFmtId="0" fontId="2" fillId="34" borderId="0" xfId="0" applyNumberFormat="1" applyFont="1" applyFill="1" applyBorder="1" applyAlignment="1" applyProtection="1" quotePrefix="1">
      <alignment horizontal="right"/>
      <protection/>
    </xf>
    <xf numFmtId="181" fontId="2" fillId="34" borderId="0" xfId="0" applyNumberFormat="1" applyFont="1" applyFill="1" applyBorder="1" applyAlignment="1" quotePrefix="1">
      <alignment horizontal="right"/>
    </xf>
    <xf numFmtId="0" fontId="2" fillId="33" borderId="25" xfId="0" applyFont="1" applyFill="1" applyBorder="1" applyAlignment="1" applyProtection="1">
      <alignment horizontal="left"/>
      <protection/>
    </xf>
    <xf numFmtId="0" fontId="2" fillId="33" borderId="26" xfId="0" applyFont="1" applyFill="1" applyBorder="1" applyAlignment="1">
      <alignment/>
    </xf>
    <xf numFmtId="0" fontId="2" fillId="33" borderId="26" xfId="0" applyFont="1" applyFill="1" applyBorder="1" applyAlignment="1" applyProtection="1">
      <alignment horizontal="right"/>
      <protection/>
    </xf>
    <xf numFmtId="0" fontId="2" fillId="33" borderId="2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28" xfId="0" applyFont="1" applyFill="1" applyBorder="1" applyAlignment="1">
      <alignment/>
    </xf>
    <xf numFmtId="0" fontId="2" fillId="33" borderId="21" xfId="0" applyFont="1" applyFill="1" applyBorder="1" applyAlignment="1">
      <alignment/>
    </xf>
    <xf numFmtId="0" fontId="3" fillId="33" borderId="18" xfId="0" applyFont="1" applyFill="1" applyBorder="1" applyAlignment="1">
      <alignment horizontal="center"/>
    </xf>
    <xf numFmtId="0" fontId="3" fillId="33" borderId="28" xfId="0" applyFont="1" applyFill="1" applyBorder="1" applyAlignment="1">
      <alignment/>
    </xf>
    <xf numFmtId="0" fontId="3" fillId="34" borderId="17" xfId="0" applyFont="1" applyFill="1" applyBorder="1" applyAlignment="1" applyProtection="1">
      <alignment horizontal="left"/>
      <protection/>
    </xf>
    <xf numFmtId="0" fontId="2" fillId="34" borderId="0" xfId="0" applyFont="1" applyFill="1" applyBorder="1" applyAlignment="1" applyProtection="1">
      <alignment horizontal="right"/>
      <protection/>
    </xf>
    <xf numFmtId="0" fontId="2" fillId="34" borderId="28" xfId="0" applyFont="1" applyFill="1" applyBorder="1" applyAlignment="1">
      <alignment/>
    </xf>
    <xf numFmtId="0" fontId="2" fillId="35" borderId="17" xfId="0" applyNumberFormat="1" applyFont="1" applyFill="1" applyBorder="1" applyAlignment="1" applyProtection="1">
      <alignment horizontal="left"/>
      <protection/>
    </xf>
    <xf numFmtId="181" fontId="3" fillId="35" borderId="18" xfId="0" applyNumberFormat="1" applyFont="1" applyFill="1" applyBorder="1" applyAlignment="1" applyProtection="1">
      <alignment horizontal="right"/>
      <protection/>
    </xf>
    <xf numFmtId="0" fontId="2" fillId="34" borderId="17" xfId="0" applyNumberFormat="1" applyFont="1" applyFill="1" applyBorder="1" applyAlignment="1" applyProtection="1">
      <alignment horizontal="left"/>
      <protection/>
    </xf>
    <xf numFmtId="181" fontId="2" fillId="34" borderId="0" xfId="0" applyNumberFormat="1" applyFont="1" applyFill="1" applyBorder="1" applyAlignment="1" applyProtection="1" quotePrefix="1">
      <alignment horizontal="right"/>
      <protection/>
    </xf>
    <xf numFmtId="0" fontId="2" fillId="0" borderId="0" xfId="0" applyFont="1" applyBorder="1" applyAlignment="1">
      <alignment/>
    </xf>
    <xf numFmtId="0" fontId="3" fillId="34" borderId="0" xfId="0" applyNumberFormat="1" applyFont="1" applyFill="1" applyBorder="1" applyAlignment="1" applyProtection="1">
      <alignment horizontal="right"/>
      <protection/>
    </xf>
    <xf numFmtId="181" fontId="3" fillId="34" borderId="0" xfId="0" applyNumberFormat="1" applyFont="1" applyFill="1" applyBorder="1" applyAlignment="1" applyProtection="1">
      <alignment horizontal="right"/>
      <protection/>
    </xf>
    <xf numFmtId="181" fontId="3" fillId="34" borderId="0" xfId="0" applyNumberFormat="1" applyFont="1" applyFill="1" applyBorder="1" applyAlignment="1">
      <alignment/>
    </xf>
    <xf numFmtId="181" fontId="3" fillId="34" borderId="18" xfId="0" applyNumberFormat="1" applyFont="1" applyFill="1" applyBorder="1" applyAlignment="1">
      <alignment/>
    </xf>
    <xf numFmtId="0" fontId="2" fillId="35" borderId="0" xfId="0" applyNumberFormat="1" applyFont="1" applyFill="1" applyBorder="1" applyAlignment="1" applyProtection="1" quotePrefix="1">
      <alignment horizontal="right"/>
      <protection/>
    </xf>
    <xf numFmtId="181" fontId="2" fillId="35" borderId="0" xfId="0" applyNumberFormat="1" applyFont="1" applyFill="1" applyBorder="1" applyAlignment="1" applyProtection="1" quotePrefix="1">
      <alignment horizontal="right"/>
      <protection/>
    </xf>
    <xf numFmtId="181" fontId="3" fillId="35" borderId="0" xfId="0" applyNumberFormat="1" applyFont="1" applyFill="1" applyBorder="1" applyAlignment="1">
      <alignment/>
    </xf>
    <xf numFmtId="181" fontId="3" fillId="35" borderId="18" xfId="0" applyNumberFormat="1" applyFont="1" applyFill="1" applyBorder="1" applyAlignment="1">
      <alignment/>
    </xf>
    <xf numFmtId="0" fontId="2" fillId="35" borderId="17" xfId="0" applyNumberFormat="1" applyFont="1" applyFill="1" applyBorder="1" applyAlignment="1">
      <alignment/>
    </xf>
    <xf numFmtId="0" fontId="2" fillId="34" borderId="0" xfId="0" applyFont="1" applyFill="1" applyBorder="1" applyAlignment="1" quotePrefix="1">
      <alignment horizontal="right"/>
    </xf>
    <xf numFmtId="0" fontId="2" fillId="35" borderId="0" xfId="0" applyFont="1" applyFill="1" applyBorder="1" applyAlignment="1" quotePrefix="1">
      <alignment horizontal="right"/>
    </xf>
    <xf numFmtId="181" fontId="2" fillId="35" borderId="0" xfId="0" applyNumberFormat="1" applyFont="1" applyFill="1" applyBorder="1" applyAlignment="1" quotePrefix="1">
      <alignment horizontal="right"/>
    </xf>
    <xf numFmtId="0" fontId="3" fillId="34" borderId="20" xfId="0" applyNumberFormat="1" applyFont="1" applyFill="1" applyBorder="1" applyAlignment="1" applyProtection="1">
      <alignment horizontal="left"/>
      <protection/>
    </xf>
    <xf numFmtId="181" fontId="3" fillId="34" borderId="21" xfId="0" applyNumberFormat="1" applyFont="1" applyFill="1" applyBorder="1" applyAlignment="1">
      <alignment/>
    </xf>
    <xf numFmtId="0" fontId="2" fillId="36" borderId="0" xfId="0" applyFont="1" applyFill="1" applyBorder="1" applyAlignment="1" applyProtection="1">
      <alignment horizontal="center"/>
      <protection/>
    </xf>
    <xf numFmtId="0" fontId="3" fillId="36" borderId="0" xfId="0" applyFont="1" applyFill="1" applyBorder="1" applyAlignment="1">
      <alignment/>
    </xf>
    <xf numFmtId="0" fontId="2" fillId="36" borderId="0" xfId="0" applyFont="1" applyFill="1" applyBorder="1" applyAlignment="1">
      <alignment wrapText="1"/>
    </xf>
    <xf numFmtId="0" fontId="2" fillId="36" borderId="0" xfId="0" applyNumberFormat="1" applyFont="1" applyFill="1" applyBorder="1" applyAlignment="1">
      <alignment vertical="top" wrapText="1"/>
    </xf>
    <xf numFmtId="0" fontId="2" fillId="36" borderId="0" xfId="0" applyFont="1" applyFill="1" applyBorder="1" applyAlignment="1">
      <alignment horizontal="left" wrapText="1"/>
    </xf>
    <xf numFmtId="0" fontId="2" fillId="36" borderId="17" xfId="0" applyFont="1" applyFill="1" applyBorder="1" applyAlignment="1">
      <alignment wrapText="1"/>
    </xf>
    <xf numFmtId="0" fontId="2" fillId="36" borderId="0" xfId="0" applyFont="1" applyFill="1" applyBorder="1" applyAlignment="1">
      <alignment wrapText="1"/>
    </xf>
    <xf numFmtId="0" fontId="2" fillId="36" borderId="17" xfId="0" applyNumberFormat="1" applyFont="1" applyFill="1" applyBorder="1" applyAlignment="1">
      <alignment vertical="top" wrapText="1"/>
    </xf>
    <xf numFmtId="0" fontId="2" fillId="36" borderId="0" xfId="0" applyNumberFormat="1" applyFont="1" applyFill="1" applyBorder="1" applyAlignment="1">
      <alignment vertical="top" wrapText="1"/>
    </xf>
    <xf numFmtId="0" fontId="2" fillId="36" borderId="17" xfId="0" applyFont="1" applyFill="1" applyBorder="1" applyAlignment="1">
      <alignment horizontal="left" wrapText="1"/>
    </xf>
    <xf numFmtId="0" fontId="2" fillId="36" borderId="0" xfId="0" applyFont="1" applyFill="1" applyBorder="1" applyAlignment="1">
      <alignment horizontal="left" wrapText="1"/>
    </xf>
    <xf numFmtId="0" fontId="3" fillId="36" borderId="19" xfId="0" applyFont="1" applyFill="1" applyBorder="1" applyAlignment="1" applyProtection="1">
      <alignment horizontal="left"/>
      <protection/>
    </xf>
    <xf numFmtId="0" fontId="3" fillId="36" borderId="15" xfId="0" applyFont="1" applyFill="1" applyBorder="1" applyAlignment="1" applyProtection="1">
      <alignment horizontal="left"/>
      <protection/>
    </xf>
    <xf numFmtId="0" fontId="3" fillId="36" borderId="28" xfId="0" applyFont="1" applyFill="1" applyBorder="1" applyAlignment="1" applyProtection="1">
      <alignment horizontal="left"/>
      <protection/>
    </xf>
    <xf numFmtId="0" fontId="3" fillId="36" borderId="17" xfId="0" applyFont="1" applyFill="1" applyBorder="1" applyAlignment="1" applyProtection="1">
      <alignment horizontal="left"/>
      <protection/>
    </xf>
    <xf numFmtId="0" fontId="3" fillId="36" borderId="0" xfId="0" applyFont="1" applyFill="1" applyBorder="1" applyAlignment="1" applyProtection="1">
      <alignment horizontal="left"/>
      <protection/>
    </xf>
    <xf numFmtId="0" fontId="3" fillId="36" borderId="18" xfId="0" applyFont="1" applyFill="1" applyBorder="1" applyAlignment="1" applyProtection="1">
      <alignment horizontal="left"/>
      <protection/>
    </xf>
    <xf numFmtId="0" fontId="3" fillId="33" borderId="0" xfId="0" applyFont="1" applyFill="1" applyBorder="1" applyAlignment="1">
      <alignment horizontal="right" wrapText="1"/>
    </xf>
    <xf numFmtId="0" fontId="3" fillId="33" borderId="15" xfId="0" applyFont="1" applyFill="1" applyBorder="1" applyAlignment="1" applyProtection="1">
      <alignment horizontal="center"/>
      <protection/>
    </xf>
    <xf numFmtId="0" fontId="3" fillId="33" borderId="15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right" wrapText="1"/>
    </xf>
    <xf numFmtId="181" fontId="2" fillId="35" borderId="0" xfId="0" applyNumberFormat="1" applyFont="1" applyFill="1" applyBorder="1" applyAlignment="1">
      <alignment horizontal="center" vertical="center"/>
    </xf>
    <xf numFmtId="181" fontId="2" fillId="35" borderId="10" xfId="0" applyNumberFormat="1" applyFont="1" applyFill="1" applyBorder="1" applyAlignment="1">
      <alignment horizontal="center" vertical="center"/>
    </xf>
    <xf numFmtId="0" fontId="4" fillId="33" borderId="17" xfId="0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 horizontal="center"/>
      <protection/>
    </xf>
    <xf numFmtId="0" fontId="4" fillId="33" borderId="18" xfId="0" applyFont="1" applyFill="1" applyBorder="1" applyAlignment="1" applyProtection="1">
      <alignment horizontal="center"/>
      <protection/>
    </xf>
    <xf numFmtId="37" fontId="3" fillId="33" borderId="17" xfId="0" applyNumberFormat="1" applyFont="1" applyFill="1" applyBorder="1" applyAlignment="1" applyProtection="1">
      <alignment horizontal="left"/>
      <protection/>
    </xf>
    <xf numFmtId="37" fontId="3" fillId="33" borderId="0" xfId="0" applyNumberFormat="1" applyFont="1" applyFill="1" applyBorder="1" applyAlignment="1" applyProtection="1">
      <alignment horizontal="left"/>
      <protection/>
    </xf>
    <xf numFmtId="37" fontId="3" fillId="33" borderId="18" xfId="0" applyNumberFormat="1" applyFont="1" applyFill="1" applyBorder="1" applyAlignment="1" applyProtection="1">
      <alignment horizontal="left"/>
      <protection/>
    </xf>
    <xf numFmtId="49" fontId="4" fillId="33" borderId="25" xfId="0" applyNumberFormat="1" applyFont="1" applyFill="1" applyBorder="1" applyAlignment="1" applyProtection="1">
      <alignment horizontal="center"/>
      <protection/>
    </xf>
    <xf numFmtId="49" fontId="4" fillId="33" borderId="26" xfId="0" applyNumberFormat="1" applyFont="1" applyFill="1" applyBorder="1" applyAlignment="1" applyProtection="1">
      <alignment horizontal="center"/>
      <protection/>
    </xf>
    <xf numFmtId="49" fontId="4" fillId="33" borderId="27" xfId="0" applyNumberFormat="1" applyFont="1" applyFill="1" applyBorder="1" applyAlignment="1" applyProtection="1">
      <alignment horizontal="center"/>
      <protection/>
    </xf>
    <xf numFmtId="0" fontId="3" fillId="33" borderId="28" xfId="0" applyFont="1" applyFill="1" applyBorder="1" applyAlignment="1" applyProtection="1">
      <alignment horizontal="center"/>
      <protection/>
    </xf>
    <xf numFmtId="37" fontId="3" fillId="33" borderId="20" xfId="0" applyNumberFormat="1" applyFont="1" applyFill="1" applyBorder="1" applyAlignment="1" applyProtection="1">
      <alignment horizontal="left"/>
      <protection/>
    </xf>
    <xf numFmtId="0" fontId="0" fillId="0" borderId="10" xfId="0" applyBorder="1" applyAlignment="1">
      <alignment/>
    </xf>
    <xf numFmtId="0" fontId="0" fillId="0" borderId="0" xfId="0" applyAlignment="1">
      <alignment/>
    </xf>
    <xf numFmtId="49" fontId="4" fillId="33" borderId="20" xfId="0" applyNumberFormat="1" applyFont="1" applyFill="1" applyBorder="1" applyAlignment="1" applyProtection="1">
      <alignment horizontal="left"/>
      <protection/>
    </xf>
    <xf numFmtId="0" fontId="4" fillId="33" borderId="17" xfId="0" applyFont="1" applyFill="1" applyBorder="1" applyAlignment="1" applyProtection="1">
      <alignment horizontal="left"/>
      <protection/>
    </xf>
    <xf numFmtId="0" fontId="3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right" wrapText="1"/>
    </xf>
    <xf numFmtId="0" fontId="3" fillId="33" borderId="13" xfId="0" applyFont="1" applyFill="1" applyBorder="1" applyAlignment="1">
      <alignment horizontal="right" wrapText="1"/>
    </xf>
    <xf numFmtId="0" fontId="2" fillId="36" borderId="19" xfId="0" applyFont="1" applyFill="1" applyBorder="1" applyAlignment="1" applyProtection="1">
      <alignment horizontal="center"/>
      <protection/>
    </xf>
    <xf numFmtId="0" fontId="0" fillId="0" borderId="15" xfId="0" applyBorder="1" applyAlignment="1">
      <alignment/>
    </xf>
    <xf numFmtId="0" fontId="3" fillId="33" borderId="29" xfId="0" applyFont="1" applyFill="1" applyBorder="1" applyAlignment="1" applyProtection="1">
      <alignment horizontal="center"/>
      <protection/>
    </xf>
    <xf numFmtId="0" fontId="3" fillId="33" borderId="16" xfId="0" applyFont="1" applyFill="1" applyBorder="1" applyAlignment="1" applyProtection="1">
      <alignment horizontal="center"/>
      <protection/>
    </xf>
    <xf numFmtId="0" fontId="3" fillId="33" borderId="29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2" fillId="35" borderId="0" xfId="0" applyNumberFormat="1" applyFont="1" applyFill="1" applyBorder="1" applyAlignment="1" applyProtection="1">
      <alignment horizont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U32"/>
  <sheetViews>
    <sheetView showGridLines="0" view="pageBreakPreview" zoomScaleSheetLayoutView="100" zoomScalePageLayoutView="0" workbookViewId="0" topLeftCell="A1">
      <selection activeCell="A32" sqref="A32"/>
    </sheetView>
  </sheetViews>
  <sheetFormatPr defaultColWidth="9.625" defaultRowHeight="12.75"/>
  <cols>
    <col min="1" max="1" width="18.625" style="2" customWidth="1"/>
    <col min="2" max="2" width="8.50390625" style="2" customWidth="1"/>
    <col min="3" max="3" width="8.875" style="2" customWidth="1"/>
    <col min="4" max="4" width="8.375" style="2" customWidth="1"/>
    <col min="5" max="5" width="8.125" style="2" customWidth="1"/>
    <col min="6" max="6" width="7.875" style="2" customWidth="1"/>
    <col min="7" max="7" width="9.125" style="2" customWidth="1"/>
    <col min="8" max="8" width="8.125" style="2" customWidth="1"/>
    <col min="9" max="11" width="8.375" style="2" customWidth="1"/>
    <col min="12" max="15" width="10.625" style="2" customWidth="1"/>
    <col min="16" max="19" width="6.625" style="2" customWidth="1"/>
    <col min="20" max="27" width="9.625" style="2" customWidth="1"/>
    <col min="28" max="28" width="50.625" style="2" customWidth="1"/>
    <col min="29" max="29" width="9.625" style="2" customWidth="1"/>
    <col min="30" max="30" width="50.625" style="2" customWidth="1"/>
    <col min="31" max="16384" width="9.625" style="2" customWidth="1"/>
  </cols>
  <sheetData>
    <row r="1" spans="1:11" ht="13.5" thickBot="1">
      <c r="A1" s="1"/>
      <c r="K1" s="3"/>
    </row>
    <row r="2" spans="1:21" ht="15.75">
      <c r="A2" s="136" t="s">
        <v>24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8"/>
    </row>
    <row r="3" spans="1:21" ht="15.75">
      <c r="A3" s="47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9"/>
    </row>
    <row r="4" spans="1:21" ht="15.75">
      <c r="A4" s="130" t="s">
        <v>69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2"/>
    </row>
    <row r="5" spans="1:21" ht="12.75">
      <c r="A5" s="133" t="s">
        <v>26</v>
      </c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5"/>
    </row>
    <row r="6" spans="1:21" ht="12.75">
      <c r="A6" s="133" t="s">
        <v>70</v>
      </c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5"/>
    </row>
    <row r="7" spans="1:21" ht="12.75" customHeight="1">
      <c r="A7" s="50"/>
      <c r="B7" s="125" t="s">
        <v>25</v>
      </c>
      <c r="C7" s="126"/>
      <c r="D7" s="125" t="s">
        <v>30</v>
      </c>
      <c r="E7" s="126"/>
      <c r="F7" s="125" t="s">
        <v>31</v>
      </c>
      <c r="G7" s="126"/>
      <c r="H7" s="125" t="s">
        <v>32</v>
      </c>
      <c r="I7" s="126"/>
      <c r="J7" s="125" t="s">
        <v>61</v>
      </c>
      <c r="K7" s="126"/>
      <c r="L7" s="125" t="s">
        <v>62</v>
      </c>
      <c r="M7" s="125"/>
      <c r="N7" s="125" t="s">
        <v>63</v>
      </c>
      <c r="O7" s="125"/>
      <c r="P7" s="16"/>
      <c r="Q7" s="42" t="s">
        <v>64</v>
      </c>
      <c r="R7" s="43"/>
      <c r="S7" s="43" t="s">
        <v>65</v>
      </c>
      <c r="T7" s="125" t="s">
        <v>67</v>
      </c>
      <c r="U7" s="139"/>
    </row>
    <row r="8" spans="1:21" ht="12.75" customHeight="1">
      <c r="A8" s="51" t="s">
        <v>83</v>
      </c>
      <c r="B8" s="124" t="s">
        <v>29</v>
      </c>
      <c r="C8" s="124"/>
      <c r="D8" s="124" t="s">
        <v>29</v>
      </c>
      <c r="E8" s="124"/>
      <c r="F8" s="124" t="s">
        <v>29</v>
      </c>
      <c r="G8" s="124"/>
      <c r="H8" s="124" t="s">
        <v>29</v>
      </c>
      <c r="I8" s="124"/>
      <c r="J8" s="124" t="s">
        <v>29</v>
      </c>
      <c r="K8" s="124"/>
      <c r="L8" s="124" t="s">
        <v>29</v>
      </c>
      <c r="M8" s="124"/>
      <c r="N8" s="124" t="s">
        <v>29</v>
      </c>
      <c r="O8" s="124"/>
      <c r="P8" s="18"/>
      <c r="Q8" s="17" t="s">
        <v>66</v>
      </c>
      <c r="R8" s="44"/>
      <c r="S8" s="17" t="s">
        <v>66</v>
      </c>
      <c r="T8" s="124" t="s">
        <v>29</v>
      </c>
      <c r="U8" s="127"/>
    </row>
    <row r="9" spans="1:21" ht="12.75">
      <c r="A9" s="51"/>
      <c r="B9" s="46" t="s">
        <v>27</v>
      </c>
      <c r="C9" s="46" t="s">
        <v>28</v>
      </c>
      <c r="D9" s="46" t="s">
        <v>27</v>
      </c>
      <c r="E9" s="46" t="s">
        <v>28</v>
      </c>
      <c r="F9" s="46" t="s">
        <v>27</v>
      </c>
      <c r="G9" s="46" t="s">
        <v>28</v>
      </c>
      <c r="H9" s="46" t="s">
        <v>27</v>
      </c>
      <c r="I9" s="46" t="s">
        <v>28</v>
      </c>
      <c r="J9" s="46" t="s">
        <v>27</v>
      </c>
      <c r="K9" s="46" t="s">
        <v>28</v>
      </c>
      <c r="L9" s="46" t="s">
        <v>27</v>
      </c>
      <c r="M9" s="46" t="s">
        <v>28</v>
      </c>
      <c r="N9" s="46" t="s">
        <v>27</v>
      </c>
      <c r="O9" s="46" t="s">
        <v>28</v>
      </c>
      <c r="P9" s="18"/>
      <c r="Q9" s="46" t="s">
        <v>28</v>
      </c>
      <c r="R9" s="46"/>
      <c r="S9" s="46" t="s">
        <v>28</v>
      </c>
      <c r="T9" s="46" t="s">
        <v>27</v>
      </c>
      <c r="U9" s="52" t="s">
        <v>28</v>
      </c>
    </row>
    <row r="10" spans="1:21" ht="12.75">
      <c r="A10" s="53"/>
      <c r="B10" s="4"/>
      <c r="C10" s="4"/>
      <c r="D10" s="4"/>
      <c r="E10" s="4"/>
      <c r="F10" s="25"/>
      <c r="G10" s="25" t="s">
        <v>59</v>
      </c>
      <c r="H10" s="25"/>
      <c r="I10" s="25"/>
      <c r="J10" s="25"/>
      <c r="K10" s="25"/>
      <c r="L10" s="4"/>
      <c r="M10" s="4"/>
      <c r="N10" s="4"/>
      <c r="O10" s="4"/>
      <c r="P10" s="19"/>
      <c r="Q10" s="25"/>
      <c r="R10" s="25"/>
      <c r="S10" s="25"/>
      <c r="T10" s="25"/>
      <c r="U10" s="54"/>
    </row>
    <row r="11" spans="1:21" ht="12.75">
      <c r="A11" s="51" t="s">
        <v>1</v>
      </c>
      <c r="B11" s="7" t="s">
        <v>2</v>
      </c>
      <c r="C11" s="7" t="s">
        <v>3</v>
      </c>
      <c r="D11" s="7">
        <v>4</v>
      </c>
      <c r="E11" s="7">
        <v>5</v>
      </c>
      <c r="F11" s="7">
        <v>6</v>
      </c>
      <c r="G11" s="7">
        <v>7</v>
      </c>
      <c r="H11" s="7">
        <v>8</v>
      </c>
      <c r="I11" s="7">
        <v>9</v>
      </c>
      <c r="J11" s="7">
        <v>10</v>
      </c>
      <c r="K11" s="7">
        <v>11</v>
      </c>
      <c r="L11" s="7">
        <v>12</v>
      </c>
      <c r="M11" s="7">
        <v>13</v>
      </c>
      <c r="N11" s="7">
        <v>14</v>
      </c>
      <c r="O11" s="7">
        <v>15</v>
      </c>
      <c r="P11" s="18"/>
      <c r="Q11" s="7">
        <v>16</v>
      </c>
      <c r="R11" s="7"/>
      <c r="S11" s="7">
        <v>17</v>
      </c>
      <c r="T11" s="7">
        <v>18</v>
      </c>
      <c r="U11" s="55">
        <v>19</v>
      </c>
    </row>
    <row r="12" spans="1:21" ht="12.75">
      <c r="A12" s="53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19"/>
      <c r="Q12" s="4"/>
      <c r="R12" s="4"/>
      <c r="S12" s="4"/>
      <c r="T12" s="4"/>
      <c r="U12" s="56"/>
    </row>
    <row r="13" spans="1:21" ht="12.75">
      <c r="A13" s="57" t="s">
        <v>20</v>
      </c>
      <c r="B13" s="13">
        <v>4010</v>
      </c>
      <c r="C13" s="13">
        <v>43001</v>
      </c>
      <c r="D13" s="13">
        <v>6156</v>
      </c>
      <c r="E13" s="13">
        <v>88622</v>
      </c>
      <c r="F13" s="13">
        <v>106</v>
      </c>
      <c r="G13" s="13">
        <v>535</v>
      </c>
      <c r="H13" s="13">
        <v>117</v>
      </c>
      <c r="I13" s="13">
        <v>114</v>
      </c>
      <c r="J13" s="13" t="s">
        <v>68</v>
      </c>
      <c r="K13" s="13" t="s">
        <v>68</v>
      </c>
      <c r="L13" s="13">
        <v>2984</v>
      </c>
      <c r="M13" s="13">
        <v>9697</v>
      </c>
      <c r="N13" s="13">
        <v>3220</v>
      </c>
      <c r="O13" s="13">
        <v>3765</v>
      </c>
      <c r="P13" s="58"/>
      <c r="Q13" s="13">
        <v>40</v>
      </c>
      <c r="R13" s="13"/>
      <c r="S13" s="13">
        <v>10</v>
      </c>
      <c r="T13" s="13">
        <f>SUM(B13,D13,F13,H13,J13,L13,N13)</f>
        <v>16593</v>
      </c>
      <c r="U13" s="59">
        <f>SUM(C13,E13,G13,I13,K13,M13,O13,Q13,S13)</f>
        <v>145784</v>
      </c>
    </row>
    <row r="14" spans="1:21" s="20" customFormat="1" ht="12.75">
      <c r="A14" s="60" t="s">
        <v>21</v>
      </c>
      <c r="B14" s="22">
        <v>3788</v>
      </c>
      <c r="C14" s="61">
        <v>45203</v>
      </c>
      <c r="D14" s="22">
        <v>6092</v>
      </c>
      <c r="E14" s="61">
        <v>84815</v>
      </c>
      <c r="F14" s="22">
        <v>70</v>
      </c>
      <c r="G14" s="22">
        <v>735</v>
      </c>
      <c r="H14" s="22">
        <v>117</v>
      </c>
      <c r="I14" s="22">
        <v>114</v>
      </c>
      <c r="J14" s="22" t="s">
        <v>68</v>
      </c>
      <c r="K14" s="22" t="s">
        <v>68</v>
      </c>
      <c r="L14" s="22">
        <v>2984</v>
      </c>
      <c r="M14" s="61">
        <v>9697</v>
      </c>
      <c r="N14" s="22">
        <v>3220</v>
      </c>
      <c r="O14" s="61">
        <v>3765</v>
      </c>
      <c r="P14" s="62"/>
      <c r="Q14" s="22">
        <v>40</v>
      </c>
      <c r="R14" s="22"/>
      <c r="S14" s="22">
        <v>10</v>
      </c>
      <c r="T14" s="22">
        <f aca="true" t="shared" si="0" ref="T14:T23">SUM(B14,D14,F14,H14,J14,L14,N14)</f>
        <v>16271</v>
      </c>
      <c r="U14" s="63">
        <f aca="true" t="shared" si="1" ref="U14:U23">SUM(C14,E14,G14,I14,K14,M14,O14,Q14,S14)</f>
        <v>144379</v>
      </c>
    </row>
    <row r="15" spans="1:21" ht="12.75">
      <c r="A15" s="57" t="s">
        <v>33</v>
      </c>
      <c r="B15" s="64">
        <v>4661</v>
      </c>
      <c r="C15" s="64">
        <v>45942</v>
      </c>
      <c r="D15" s="13">
        <v>6082</v>
      </c>
      <c r="E15" s="64">
        <v>88334</v>
      </c>
      <c r="F15" s="64">
        <v>101</v>
      </c>
      <c r="G15" s="64">
        <v>580</v>
      </c>
      <c r="H15" s="64">
        <v>106</v>
      </c>
      <c r="I15" s="13">
        <v>121</v>
      </c>
      <c r="J15" s="65" t="s">
        <v>68</v>
      </c>
      <c r="K15" s="13" t="s">
        <v>68</v>
      </c>
      <c r="L15" s="64">
        <v>3102</v>
      </c>
      <c r="M15" s="64">
        <v>13161</v>
      </c>
      <c r="N15" s="13">
        <v>5155</v>
      </c>
      <c r="O15" s="64">
        <v>5113</v>
      </c>
      <c r="P15" s="58"/>
      <c r="Q15" s="64">
        <v>40</v>
      </c>
      <c r="R15" s="64"/>
      <c r="S15" s="64">
        <v>10</v>
      </c>
      <c r="T15" s="13">
        <f t="shared" si="0"/>
        <v>19207</v>
      </c>
      <c r="U15" s="59">
        <f t="shared" si="1"/>
        <v>153301</v>
      </c>
    </row>
    <row r="16" spans="1:21" s="20" customFormat="1" ht="12.75">
      <c r="A16" s="60" t="s">
        <v>34</v>
      </c>
      <c r="B16" s="61">
        <v>5049</v>
      </c>
      <c r="C16" s="61">
        <v>50867</v>
      </c>
      <c r="D16" s="22">
        <v>6744</v>
      </c>
      <c r="E16" s="61">
        <v>101246</v>
      </c>
      <c r="F16" s="61">
        <v>118</v>
      </c>
      <c r="G16" s="61">
        <v>659</v>
      </c>
      <c r="H16" s="61">
        <v>106</v>
      </c>
      <c r="I16" s="22">
        <v>121</v>
      </c>
      <c r="J16" s="61">
        <v>131</v>
      </c>
      <c r="K16" s="22">
        <v>159</v>
      </c>
      <c r="L16" s="61">
        <v>3147</v>
      </c>
      <c r="M16" s="61">
        <v>9835</v>
      </c>
      <c r="N16" s="22">
        <v>3150</v>
      </c>
      <c r="O16" s="61">
        <v>4001</v>
      </c>
      <c r="P16" s="62"/>
      <c r="Q16" s="61">
        <v>40</v>
      </c>
      <c r="R16" s="61"/>
      <c r="S16" s="61">
        <v>10</v>
      </c>
      <c r="T16" s="22">
        <f t="shared" si="0"/>
        <v>18445</v>
      </c>
      <c r="U16" s="63">
        <f t="shared" si="1"/>
        <v>166938</v>
      </c>
    </row>
    <row r="17" spans="1:21" ht="12.75">
      <c r="A17" s="57" t="s">
        <v>35</v>
      </c>
      <c r="B17" s="64">
        <v>5324</v>
      </c>
      <c r="C17" s="64">
        <v>55356</v>
      </c>
      <c r="D17" s="13">
        <v>7213</v>
      </c>
      <c r="E17" s="64">
        <v>111399</v>
      </c>
      <c r="F17" s="64">
        <v>129</v>
      </c>
      <c r="G17" s="64">
        <v>654</v>
      </c>
      <c r="H17" s="64">
        <v>130</v>
      </c>
      <c r="I17" s="13">
        <v>149</v>
      </c>
      <c r="J17" s="64">
        <v>262</v>
      </c>
      <c r="K17" s="13">
        <v>202</v>
      </c>
      <c r="L17" s="64">
        <v>3283</v>
      </c>
      <c r="M17" s="64">
        <v>11263</v>
      </c>
      <c r="N17" s="13">
        <v>2366</v>
      </c>
      <c r="O17" s="64">
        <v>3705</v>
      </c>
      <c r="P17" s="58"/>
      <c r="Q17" s="64">
        <v>35</v>
      </c>
      <c r="R17" s="64"/>
      <c r="S17" s="64">
        <v>52</v>
      </c>
      <c r="T17" s="13">
        <f t="shared" si="0"/>
        <v>18707</v>
      </c>
      <c r="U17" s="59">
        <f t="shared" si="1"/>
        <v>182815</v>
      </c>
    </row>
    <row r="18" spans="1:21" s="20" customFormat="1" ht="12.75">
      <c r="A18" s="60" t="s">
        <v>36</v>
      </c>
      <c r="B18" s="61">
        <v>5554</v>
      </c>
      <c r="C18" s="61">
        <v>59563</v>
      </c>
      <c r="D18" s="22">
        <v>7581</v>
      </c>
      <c r="E18" s="61">
        <v>114993</v>
      </c>
      <c r="F18" s="61">
        <v>144</v>
      </c>
      <c r="G18" s="61">
        <v>880</v>
      </c>
      <c r="H18" s="61">
        <v>132</v>
      </c>
      <c r="I18" s="22">
        <v>150</v>
      </c>
      <c r="J18" s="61">
        <v>324</v>
      </c>
      <c r="K18" s="22">
        <v>178</v>
      </c>
      <c r="L18" s="61">
        <v>3207</v>
      </c>
      <c r="M18" s="61">
        <v>12007</v>
      </c>
      <c r="N18" s="22">
        <v>2448</v>
      </c>
      <c r="O18" s="61">
        <v>3953</v>
      </c>
      <c r="P18" s="62"/>
      <c r="Q18" s="61">
        <v>37</v>
      </c>
      <c r="R18" s="61"/>
      <c r="S18" s="61">
        <v>51</v>
      </c>
      <c r="T18" s="22">
        <f t="shared" si="0"/>
        <v>19390</v>
      </c>
      <c r="U18" s="63">
        <f t="shared" si="1"/>
        <v>191812</v>
      </c>
    </row>
    <row r="19" spans="1:21" ht="12.75">
      <c r="A19" s="57" t="s">
        <v>37</v>
      </c>
      <c r="B19" s="64">
        <v>5857.2</v>
      </c>
      <c r="C19" s="64">
        <v>65586.3</v>
      </c>
      <c r="D19" s="64">
        <v>7848.3</v>
      </c>
      <c r="E19" s="64">
        <v>128448.8</v>
      </c>
      <c r="F19" s="64">
        <v>166.3</v>
      </c>
      <c r="G19" s="64">
        <v>868.4</v>
      </c>
      <c r="H19" s="64">
        <v>132</v>
      </c>
      <c r="I19" s="64">
        <v>177</v>
      </c>
      <c r="J19" s="64">
        <v>397</v>
      </c>
      <c r="K19" s="64">
        <v>396</v>
      </c>
      <c r="L19" s="64">
        <v>3189.6</v>
      </c>
      <c r="M19" s="64">
        <v>11299.6</v>
      </c>
      <c r="N19" s="64">
        <v>2617</v>
      </c>
      <c r="O19" s="64">
        <v>4357</v>
      </c>
      <c r="P19" s="58"/>
      <c r="Q19" s="64">
        <v>37</v>
      </c>
      <c r="R19" s="64"/>
      <c r="S19" s="64">
        <v>65</v>
      </c>
      <c r="T19" s="13">
        <f t="shared" si="0"/>
        <v>20207.399999999998</v>
      </c>
      <c r="U19" s="59">
        <f t="shared" si="1"/>
        <v>211235.1</v>
      </c>
    </row>
    <row r="20" spans="1:21" s="20" customFormat="1" ht="12.75">
      <c r="A20" s="60" t="s">
        <v>38</v>
      </c>
      <c r="B20" s="61">
        <v>6100.9</v>
      </c>
      <c r="C20" s="66">
        <v>68465.5</v>
      </c>
      <c r="D20" s="61">
        <v>7980.7</v>
      </c>
      <c r="E20" s="66">
        <v>129076.8</v>
      </c>
      <c r="F20" s="61">
        <v>166.5</v>
      </c>
      <c r="G20" s="61">
        <v>987.4</v>
      </c>
      <c r="H20" s="61">
        <v>136</v>
      </c>
      <c r="I20" s="61">
        <v>172.6</v>
      </c>
      <c r="J20" s="61">
        <v>430</v>
      </c>
      <c r="K20" s="61">
        <v>430</v>
      </c>
      <c r="L20" s="61">
        <v>3217.3</v>
      </c>
      <c r="M20" s="66">
        <v>11336.4</v>
      </c>
      <c r="N20" s="61">
        <v>2629.44</v>
      </c>
      <c r="O20" s="66">
        <v>4144.91</v>
      </c>
      <c r="P20" s="62"/>
      <c r="Q20" s="61">
        <v>37</v>
      </c>
      <c r="R20" s="61"/>
      <c r="S20" s="61">
        <v>65</v>
      </c>
      <c r="T20" s="22">
        <f t="shared" si="0"/>
        <v>20660.839999999997</v>
      </c>
      <c r="U20" s="63">
        <f t="shared" si="1"/>
        <v>214715.61</v>
      </c>
    </row>
    <row r="21" spans="1:21" ht="12.75">
      <c r="A21" s="57" t="s">
        <v>71</v>
      </c>
      <c r="B21" s="64">
        <v>6329.2</v>
      </c>
      <c r="C21" s="64">
        <v>71515.5</v>
      </c>
      <c r="D21" s="64">
        <v>7984.845999999999</v>
      </c>
      <c r="E21" s="64">
        <v>133737.6</v>
      </c>
      <c r="F21" s="64">
        <v>182.89</v>
      </c>
      <c r="G21" s="58">
        <v>1020.6</v>
      </c>
      <c r="H21" s="64">
        <v>141.8</v>
      </c>
      <c r="I21" s="64">
        <v>193</v>
      </c>
      <c r="J21" s="58">
        <v>508.6</v>
      </c>
      <c r="K21" s="58">
        <v>572.5</v>
      </c>
      <c r="L21" s="12">
        <v>3264.6</v>
      </c>
      <c r="M21" s="12">
        <v>11928.2</v>
      </c>
      <c r="N21" s="13">
        <v>2463.7</v>
      </c>
      <c r="O21" s="13">
        <v>4015.95</v>
      </c>
      <c r="P21" s="12"/>
      <c r="Q21" s="12">
        <v>40.6</v>
      </c>
      <c r="R21" s="12"/>
      <c r="S21" s="64">
        <v>65</v>
      </c>
      <c r="T21" s="13">
        <f>SUM(B21,D21,F21,H21,J21,L21,N21)</f>
        <v>20875.636</v>
      </c>
      <c r="U21" s="59">
        <f t="shared" si="1"/>
        <v>223088.95000000004</v>
      </c>
    </row>
    <row r="22" spans="1:21" s="20" customFormat="1" ht="12.75">
      <c r="A22" s="60" t="s">
        <v>88</v>
      </c>
      <c r="B22" s="61">
        <v>6383</v>
      </c>
      <c r="C22" s="61">
        <v>74877.5</v>
      </c>
      <c r="D22" s="61">
        <v>8494.5</v>
      </c>
      <c r="E22" s="61">
        <v>146554.5</v>
      </c>
      <c r="F22" s="61">
        <v>190.9</v>
      </c>
      <c r="G22" s="62">
        <v>1031.3</v>
      </c>
      <c r="H22" s="128" t="s">
        <v>84</v>
      </c>
      <c r="I22" s="128"/>
      <c r="J22" s="62">
        <v>510.1</v>
      </c>
      <c r="K22" s="62">
        <v>605.2</v>
      </c>
      <c r="L22" s="21">
        <v>3305.7</v>
      </c>
      <c r="M22" s="21">
        <v>12007</v>
      </c>
      <c r="N22" s="22">
        <v>2940.4</v>
      </c>
      <c r="O22" s="22">
        <v>5350.5</v>
      </c>
      <c r="P22" s="21"/>
      <c r="Q22" s="21">
        <v>40.6</v>
      </c>
      <c r="R22" s="21"/>
      <c r="S22" s="61">
        <v>65</v>
      </c>
      <c r="T22" s="22">
        <f t="shared" si="0"/>
        <v>21824.600000000002</v>
      </c>
      <c r="U22" s="63">
        <f t="shared" si="1"/>
        <v>240531.6</v>
      </c>
    </row>
    <row r="23" spans="1:21" s="20" customFormat="1" ht="12.75">
      <c r="A23" s="57" t="s">
        <v>89</v>
      </c>
      <c r="B23" s="64">
        <v>6704.17</v>
      </c>
      <c r="C23" s="64">
        <v>76424.21</v>
      </c>
      <c r="D23" s="64">
        <v>8989.54</v>
      </c>
      <c r="E23" s="64">
        <v>156325.48</v>
      </c>
      <c r="F23" s="64">
        <v>253.66</v>
      </c>
      <c r="G23" s="58">
        <v>1651.61</v>
      </c>
      <c r="H23" s="129"/>
      <c r="I23" s="129"/>
      <c r="J23" s="58">
        <v>505.6</v>
      </c>
      <c r="K23" s="58">
        <v>565.7</v>
      </c>
      <c r="L23" s="12">
        <v>3576.53</v>
      </c>
      <c r="M23" s="12">
        <v>16358.68</v>
      </c>
      <c r="N23" s="13">
        <v>3212.47</v>
      </c>
      <c r="O23" s="13">
        <v>5951.46</v>
      </c>
      <c r="P23" s="12"/>
      <c r="Q23" s="73" t="s">
        <v>6</v>
      </c>
      <c r="R23" s="12"/>
      <c r="S23" s="74" t="s">
        <v>6</v>
      </c>
      <c r="T23" s="13">
        <f t="shared" si="0"/>
        <v>23241.97</v>
      </c>
      <c r="U23" s="59">
        <f t="shared" si="1"/>
        <v>257277.13999999998</v>
      </c>
    </row>
    <row r="24" spans="1:21" ht="12.75">
      <c r="A24" s="118" t="s">
        <v>90</v>
      </c>
      <c r="B24" s="119"/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20"/>
    </row>
    <row r="25" spans="1:21" ht="12.75">
      <c r="A25" s="121" t="s">
        <v>60</v>
      </c>
      <c r="B25" s="122"/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123"/>
    </row>
    <row r="26" spans="1:21" ht="12.75">
      <c r="A26" s="67" t="s">
        <v>74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68"/>
      <c r="M26" s="68"/>
      <c r="N26" s="68"/>
      <c r="O26" s="68"/>
      <c r="P26" s="68"/>
      <c r="Q26" s="68"/>
      <c r="R26" s="68"/>
      <c r="S26" s="68"/>
      <c r="T26" s="68"/>
      <c r="U26" s="69"/>
    </row>
    <row r="27" spans="1:21" ht="12.75">
      <c r="A27" s="112" t="s">
        <v>73</v>
      </c>
      <c r="B27" s="113"/>
      <c r="C27" s="113"/>
      <c r="D27" s="113"/>
      <c r="E27" s="113"/>
      <c r="F27" s="113"/>
      <c r="G27" s="113"/>
      <c r="H27" s="113"/>
      <c r="I27" s="113"/>
      <c r="J27" s="113"/>
      <c r="K27" s="113"/>
      <c r="L27" s="68"/>
      <c r="M27" s="68"/>
      <c r="N27" s="68"/>
      <c r="O27" s="68"/>
      <c r="P27" s="68"/>
      <c r="Q27" s="68"/>
      <c r="R27" s="68"/>
      <c r="S27" s="68"/>
      <c r="T27" s="68"/>
      <c r="U27" s="69"/>
    </row>
    <row r="28" spans="1:21" ht="12.75">
      <c r="A28" s="114" t="s">
        <v>76</v>
      </c>
      <c r="B28" s="115"/>
      <c r="C28" s="115"/>
      <c r="D28" s="115"/>
      <c r="E28" s="115"/>
      <c r="F28" s="115"/>
      <c r="G28" s="115"/>
      <c r="H28" s="115"/>
      <c r="I28" s="115"/>
      <c r="J28" s="115"/>
      <c r="K28" s="115"/>
      <c r="L28" s="68"/>
      <c r="M28" s="68"/>
      <c r="N28" s="68"/>
      <c r="O28" s="68"/>
      <c r="P28" s="68"/>
      <c r="Q28" s="68"/>
      <c r="R28" s="68"/>
      <c r="S28" s="68"/>
      <c r="T28" s="68"/>
      <c r="U28" s="69"/>
    </row>
    <row r="29" spans="1:21" ht="12.75">
      <c r="A29" s="112" t="s">
        <v>92</v>
      </c>
      <c r="B29" s="113"/>
      <c r="C29" s="113"/>
      <c r="D29" s="113"/>
      <c r="E29" s="113"/>
      <c r="F29" s="113"/>
      <c r="G29" s="113"/>
      <c r="H29" s="113"/>
      <c r="I29" s="113"/>
      <c r="J29" s="113"/>
      <c r="K29" s="113"/>
      <c r="L29" s="68"/>
      <c r="M29" s="68"/>
      <c r="N29" s="68"/>
      <c r="O29" s="68"/>
      <c r="P29" s="68"/>
      <c r="Q29" s="68"/>
      <c r="R29" s="68"/>
      <c r="S29" s="68"/>
      <c r="T29" s="68"/>
      <c r="U29" s="69"/>
    </row>
    <row r="30" spans="1:21" ht="12.75">
      <c r="A30" s="112" t="s">
        <v>93</v>
      </c>
      <c r="B30" s="113"/>
      <c r="C30" s="113"/>
      <c r="D30" s="113"/>
      <c r="E30" s="113"/>
      <c r="F30" s="113"/>
      <c r="G30" s="113"/>
      <c r="H30" s="113"/>
      <c r="I30" s="113"/>
      <c r="J30" s="113"/>
      <c r="K30" s="113"/>
      <c r="L30" s="68"/>
      <c r="M30" s="68"/>
      <c r="N30" s="68"/>
      <c r="O30" s="68"/>
      <c r="P30" s="68"/>
      <c r="Q30" s="68"/>
      <c r="R30" s="68"/>
      <c r="S30" s="68"/>
      <c r="T30" s="68"/>
      <c r="U30" s="69"/>
    </row>
    <row r="31" spans="1:21" ht="12.75">
      <c r="A31" s="116" t="s">
        <v>79</v>
      </c>
      <c r="B31" s="117"/>
      <c r="C31" s="117"/>
      <c r="D31" s="117"/>
      <c r="E31" s="117"/>
      <c r="F31" s="117"/>
      <c r="G31" s="117"/>
      <c r="H31" s="117"/>
      <c r="I31" s="117"/>
      <c r="J31" s="117"/>
      <c r="K31" s="117"/>
      <c r="L31" s="68"/>
      <c r="M31" s="68"/>
      <c r="N31" s="68"/>
      <c r="O31" s="68"/>
      <c r="P31" s="68"/>
      <c r="Q31" s="68"/>
      <c r="R31" s="68"/>
      <c r="S31" s="68"/>
      <c r="T31" s="68"/>
      <c r="U31" s="69"/>
    </row>
    <row r="32" spans="1:21" ht="13.5" thickBot="1">
      <c r="A32" s="70"/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2"/>
    </row>
  </sheetData>
  <sheetProtection/>
  <mergeCells count="28">
    <mergeCell ref="A4:U4"/>
    <mergeCell ref="A5:U5"/>
    <mergeCell ref="A6:U6"/>
    <mergeCell ref="A2:U2"/>
    <mergeCell ref="J7:K7"/>
    <mergeCell ref="L7:M7"/>
    <mergeCell ref="N7:O7"/>
    <mergeCell ref="T7:U7"/>
    <mergeCell ref="T8:U8"/>
    <mergeCell ref="F8:G8"/>
    <mergeCell ref="H8:I8"/>
    <mergeCell ref="J8:K8"/>
    <mergeCell ref="L8:M8"/>
    <mergeCell ref="H22:I23"/>
    <mergeCell ref="B8:C8"/>
    <mergeCell ref="D8:E8"/>
    <mergeCell ref="B7:C7"/>
    <mergeCell ref="D7:E7"/>
    <mergeCell ref="F7:G7"/>
    <mergeCell ref="N8:O8"/>
    <mergeCell ref="H7:I7"/>
    <mergeCell ref="A28:K28"/>
    <mergeCell ref="A29:K29"/>
    <mergeCell ref="A30:K30"/>
    <mergeCell ref="A31:K31"/>
    <mergeCell ref="A24:U24"/>
    <mergeCell ref="A25:U25"/>
    <mergeCell ref="A27:K27"/>
  </mergeCells>
  <printOptions/>
  <pageMargins left="0.96" right="0.25" top="0.25" bottom="0" header="0" footer="0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BC62"/>
  <sheetViews>
    <sheetView showGridLines="0" tabSelected="1" view="pageBreakPreview" zoomScaleSheetLayoutView="100" zoomScalePageLayoutView="0" workbookViewId="0" topLeftCell="A25">
      <selection activeCell="A62" sqref="A62"/>
    </sheetView>
  </sheetViews>
  <sheetFormatPr defaultColWidth="9.625" defaultRowHeight="12.75"/>
  <cols>
    <col min="1" max="1" width="18.625" style="2" customWidth="1"/>
    <col min="2" max="4" width="8.50390625" style="2" customWidth="1"/>
    <col min="5" max="5" width="7.75390625" style="2" customWidth="1"/>
    <col min="6" max="7" width="8.625" style="2" customWidth="1"/>
    <col min="8" max="10" width="8.375" style="2" customWidth="1"/>
    <col min="11" max="13" width="8.125" style="2" customWidth="1"/>
    <col min="14" max="14" width="7.875" style="2" customWidth="1"/>
    <col min="15" max="15" width="10.625" style="2" customWidth="1"/>
    <col min="16" max="16" width="8.50390625" style="2" customWidth="1"/>
    <col min="17" max="19" width="9.125" style="2" customWidth="1"/>
    <col min="20" max="20" width="8.125" style="2" customWidth="1"/>
    <col min="21" max="31" width="8.375" style="2" customWidth="1"/>
    <col min="32" max="39" width="10.625" style="2" customWidth="1"/>
    <col min="40" max="40" width="9.25390625" style="2" customWidth="1"/>
    <col min="41" max="41" width="10.625" style="2" customWidth="1"/>
    <col min="42" max="42" width="6.625" style="2" customWidth="1"/>
    <col min="43" max="43" width="8.75390625" style="2" customWidth="1"/>
    <col min="44" max="44" width="8.00390625" style="2" customWidth="1"/>
    <col min="45" max="46" width="8.25390625" style="2" customWidth="1"/>
    <col min="47" max="49" width="6.625" style="2" customWidth="1"/>
    <col min="50" max="59" width="9.625" style="2" customWidth="1"/>
    <col min="60" max="60" width="50.625" style="2" customWidth="1"/>
    <col min="61" max="61" width="9.625" style="2" customWidth="1"/>
    <col min="62" max="62" width="50.625" style="2" customWidth="1"/>
    <col min="63" max="16384" width="9.625" style="2" customWidth="1"/>
  </cols>
  <sheetData>
    <row r="1" spans="1:55" ht="12.75">
      <c r="A1" s="75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7"/>
      <c r="AD1" s="77"/>
      <c r="AE1" s="77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8"/>
    </row>
    <row r="2" spans="1:55" ht="15.75">
      <c r="A2" s="143" t="s">
        <v>81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M2" s="141"/>
      <c r="AN2" s="141"/>
      <c r="AO2" s="141"/>
      <c r="AP2" s="141"/>
      <c r="AQ2" s="141"/>
      <c r="AR2" s="141"/>
      <c r="AS2" s="141"/>
      <c r="AT2" s="141"/>
      <c r="AU2" s="141"/>
      <c r="AV2" s="141"/>
      <c r="AW2" s="141"/>
      <c r="AX2" s="141"/>
      <c r="AY2" s="141"/>
      <c r="AZ2" s="141"/>
      <c r="BA2" s="141"/>
      <c r="BB2" s="141"/>
      <c r="BC2" s="79"/>
    </row>
    <row r="3" spans="1:55" ht="12.75">
      <c r="A3" s="80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81"/>
    </row>
    <row r="4" spans="1:55" ht="15.75">
      <c r="A4" s="144" t="s">
        <v>82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  <c r="AB4" s="142"/>
      <c r="AC4" s="142"/>
      <c r="AD4" s="142"/>
      <c r="AE4" s="142"/>
      <c r="AF4" s="142"/>
      <c r="AG4" s="142"/>
      <c r="AH4" s="142"/>
      <c r="AI4" s="142"/>
      <c r="AJ4" s="142"/>
      <c r="AK4" s="142"/>
      <c r="AL4" s="142"/>
      <c r="AM4" s="142"/>
      <c r="AN4" s="142"/>
      <c r="AO4" s="142"/>
      <c r="AP4" s="142"/>
      <c r="AQ4" s="142"/>
      <c r="AR4" s="142"/>
      <c r="AS4" s="142"/>
      <c r="AT4" s="142"/>
      <c r="AU4" s="142"/>
      <c r="AV4" s="142"/>
      <c r="AW4" s="142"/>
      <c r="AX4" s="142"/>
      <c r="AY4" s="142"/>
      <c r="AZ4" s="142"/>
      <c r="BA4" s="142"/>
      <c r="BB4" s="142"/>
      <c r="BC4" s="79"/>
    </row>
    <row r="5" spans="1:55" ht="12.75">
      <c r="A5" s="133" t="s">
        <v>26</v>
      </c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  <c r="AB5" s="142"/>
      <c r="AC5" s="142"/>
      <c r="AD5" s="142"/>
      <c r="AE5" s="142"/>
      <c r="AF5" s="142"/>
      <c r="AG5" s="142"/>
      <c r="AH5" s="142"/>
      <c r="AI5" s="142"/>
      <c r="AJ5" s="142"/>
      <c r="AK5" s="142"/>
      <c r="AL5" s="142"/>
      <c r="AM5" s="142"/>
      <c r="AN5" s="142"/>
      <c r="AO5" s="142"/>
      <c r="AP5" s="142"/>
      <c r="AQ5" s="142"/>
      <c r="AR5" s="142"/>
      <c r="AS5" s="142"/>
      <c r="AT5" s="142"/>
      <c r="AU5" s="142"/>
      <c r="AV5" s="142"/>
      <c r="AW5" s="142"/>
      <c r="AX5" s="142"/>
      <c r="AY5" s="142"/>
      <c r="AZ5" s="142"/>
      <c r="BA5" s="142"/>
      <c r="BB5" s="142"/>
      <c r="BC5" s="79"/>
    </row>
    <row r="6" spans="1:55" ht="12.75">
      <c r="A6" s="140" t="s">
        <v>70</v>
      </c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  <c r="AB6" s="141"/>
      <c r="AC6" s="141"/>
      <c r="AD6" s="141"/>
      <c r="AE6" s="141"/>
      <c r="AF6" s="141"/>
      <c r="AG6" s="141"/>
      <c r="AH6" s="141"/>
      <c r="AI6" s="141"/>
      <c r="AJ6" s="141"/>
      <c r="AK6" s="141"/>
      <c r="AL6" s="141"/>
      <c r="AM6" s="141"/>
      <c r="AN6" s="141"/>
      <c r="AO6" s="141"/>
      <c r="AP6" s="141"/>
      <c r="AQ6" s="141"/>
      <c r="AR6" s="141"/>
      <c r="AS6" s="141"/>
      <c r="AT6" s="141"/>
      <c r="AU6" s="141"/>
      <c r="AV6" s="141"/>
      <c r="AW6" s="141"/>
      <c r="AX6" s="141"/>
      <c r="AY6" s="141"/>
      <c r="AZ6" s="141"/>
      <c r="BA6" s="141"/>
      <c r="BB6" s="141"/>
      <c r="BC6" s="79"/>
    </row>
    <row r="7" spans="1:55" ht="12.75" customHeight="1">
      <c r="A7" s="50"/>
      <c r="B7" s="125" t="s">
        <v>25</v>
      </c>
      <c r="C7" s="125"/>
      <c r="D7" s="125"/>
      <c r="E7" s="125"/>
      <c r="F7" s="125"/>
      <c r="G7" s="151"/>
      <c r="H7" s="150" t="s">
        <v>30</v>
      </c>
      <c r="I7" s="125"/>
      <c r="J7" s="125"/>
      <c r="K7" s="125"/>
      <c r="L7" s="125"/>
      <c r="M7" s="151"/>
      <c r="N7" s="150" t="s">
        <v>31</v>
      </c>
      <c r="O7" s="125"/>
      <c r="P7" s="125"/>
      <c r="Q7" s="125"/>
      <c r="R7" s="125"/>
      <c r="S7" s="151"/>
      <c r="T7" s="150" t="s">
        <v>32</v>
      </c>
      <c r="U7" s="125"/>
      <c r="V7" s="125"/>
      <c r="W7" s="125"/>
      <c r="X7" s="125"/>
      <c r="Y7" s="151"/>
      <c r="Z7" s="150" t="s">
        <v>61</v>
      </c>
      <c r="AA7" s="125"/>
      <c r="AB7" s="125"/>
      <c r="AC7" s="125"/>
      <c r="AD7" s="125"/>
      <c r="AE7" s="151"/>
      <c r="AF7" s="150" t="s">
        <v>62</v>
      </c>
      <c r="AG7" s="125"/>
      <c r="AH7" s="125"/>
      <c r="AI7" s="125"/>
      <c r="AJ7" s="125"/>
      <c r="AK7" s="151"/>
      <c r="AL7" s="150" t="s">
        <v>63</v>
      </c>
      <c r="AM7" s="125"/>
      <c r="AN7" s="125"/>
      <c r="AO7" s="125"/>
      <c r="AP7" s="125"/>
      <c r="AQ7" s="151"/>
      <c r="AR7" s="150" t="s">
        <v>64</v>
      </c>
      <c r="AS7" s="125"/>
      <c r="AT7" s="151"/>
      <c r="AU7" s="152" t="s">
        <v>65</v>
      </c>
      <c r="AV7" s="126"/>
      <c r="AW7" s="153"/>
      <c r="AX7" s="150" t="s">
        <v>67</v>
      </c>
      <c r="AY7" s="125"/>
      <c r="AZ7" s="125"/>
      <c r="BA7" s="125"/>
      <c r="BB7" s="125"/>
      <c r="BC7" s="139"/>
    </row>
    <row r="8" spans="1:55" ht="12.75" customHeight="1">
      <c r="A8" s="51" t="s">
        <v>85</v>
      </c>
      <c r="B8" s="146"/>
      <c r="C8" s="146"/>
      <c r="D8" s="146"/>
      <c r="E8" s="146"/>
      <c r="F8" s="45"/>
      <c r="G8" s="5"/>
      <c r="H8" s="147"/>
      <c r="I8" s="146"/>
      <c r="J8" s="146"/>
      <c r="K8" s="146"/>
      <c r="L8" s="45"/>
      <c r="M8" s="5"/>
      <c r="N8" s="146"/>
      <c r="O8" s="146"/>
      <c r="P8" s="146"/>
      <c r="Q8" s="146"/>
      <c r="R8" s="45"/>
      <c r="S8" s="32"/>
      <c r="T8" s="145"/>
      <c r="U8" s="145"/>
      <c r="V8" s="145"/>
      <c r="W8" s="145"/>
      <c r="X8" s="145"/>
      <c r="Y8" s="29"/>
      <c r="Z8" s="145"/>
      <c r="AA8" s="145"/>
      <c r="AB8" s="145"/>
      <c r="AC8" s="145"/>
      <c r="AD8" s="145"/>
      <c r="AE8" s="29"/>
      <c r="AF8" s="145"/>
      <c r="AG8" s="145"/>
      <c r="AH8" s="145"/>
      <c r="AI8" s="145"/>
      <c r="AJ8" s="145"/>
      <c r="AK8" s="33"/>
      <c r="AL8" s="146"/>
      <c r="AM8" s="146"/>
      <c r="AN8" s="146"/>
      <c r="AO8" s="146"/>
      <c r="AP8" s="19"/>
      <c r="AQ8" s="11"/>
      <c r="AR8" s="145"/>
      <c r="AS8" s="145"/>
      <c r="AT8" s="29"/>
      <c r="AU8" s="145"/>
      <c r="AV8" s="145"/>
      <c r="AW8" s="29"/>
      <c r="AX8" s="146"/>
      <c r="AY8" s="146"/>
      <c r="AZ8" s="146"/>
      <c r="BA8" s="146"/>
      <c r="BB8" s="19"/>
      <c r="BC8" s="82"/>
    </row>
    <row r="9" spans="1:55" ht="12.75">
      <c r="A9" s="51" t="s">
        <v>0</v>
      </c>
      <c r="B9" s="125" t="s">
        <v>27</v>
      </c>
      <c r="C9" s="125"/>
      <c r="D9" s="125"/>
      <c r="E9" s="125" t="s">
        <v>28</v>
      </c>
      <c r="F9" s="125"/>
      <c r="G9" s="151"/>
      <c r="H9" s="150" t="s">
        <v>27</v>
      </c>
      <c r="I9" s="125"/>
      <c r="J9" s="125"/>
      <c r="K9" s="125" t="s">
        <v>28</v>
      </c>
      <c r="L9" s="125"/>
      <c r="M9" s="151"/>
      <c r="N9" s="150" t="s">
        <v>27</v>
      </c>
      <c r="O9" s="125"/>
      <c r="P9" s="125"/>
      <c r="Q9" s="125" t="s">
        <v>80</v>
      </c>
      <c r="R9" s="125"/>
      <c r="S9" s="151"/>
      <c r="T9" s="150" t="s">
        <v>27</v>
      </c>
      <c r="U9" s="125"/>
      <c r="V9" s="125"/>
      <c r="W9" s="125" t="s">
        <v>28</v>
      </c>
      <c r="X9" s="125"/>
      <c r="Y9" s="151"/>
      <c r="Z9" s="150" t="s">
        <v>27</v>
      </c>
      <c r="AA9" s="125"/>
      <c r="AB9" s="125"/>
      <c r="AC9" s="125" t="s">
        <v>28</v>
      </c>
      <c r="AD9" s="125"/>
      <c r="AE9" s="151"/>
      <c r="AF9" s="150" t="s">
        <v>27</v>
      </c>
      <c r="AG9" s="125"/>
      <c r="AH9" s="125"/>
      <c r="AI9" s="125" t="s">
        <v>28</v>
      </c>
      <c r="AJ9" s="125"/>
      <c r="AK9" s="151"/>
      <c r="AL9" s="150" t="s">
        <v>27</v>
      </c>
      <c r="AM9" s="125"/>
      <c r="AN9" s="125"/>
      <c r="AO9" s="125" t="s">
        <v>28</v>
      </c>
      <c r="AP9" s="125"/>
      <c r="AQ9" s="151"/>
      <c r="AR9" s="150" t="s">
        <v>28</v>
      </c>
      <c r="AS9" s="125"/>
      <c r="AT9" s="151"/>
      <c r="AU9" s="150" t="s">
        <v>28</v>
      </c>
      <c r="AV9" s="125"/>
      <c r="AW9" s="151"/>
      <c r="AX9" s="150" t="s">
        <v>27</v>
      </c>
      <c r="AY9" s="125"/>
      <c r="AZ9" s="125"/>
      <c r="BA9" s="125" t="s">
        <v>28</v>
      </c>
      <c r="BB9" s="125"/>
      <c r="BC9" s="139"/>
    </row>
    <row r="10" spans="1:55" ht="12.75">
      <c r="A10" s="53"/>
      <c r="B10" s="4" t="s">
        <v>72</v>
      </c>
      <c r="C10" s="4" t="s">
        <v>77</v>
      </c>
      <c r="D10" s="4" t="s">
        <v>87</v>
      </c>
      <c r="E10" s="4" t="s">
        <v>72</v>
      </c>
      <c r="F10" s="4" t="s">
        <v>77</v>
      </c>
      <c r="G10" s="7" t="s">
        <v>87</v>
      </c>
      <c r="H10" s="9" t="s">
        <v>72</v>
      </c>
      <c r="I10" s="4" t="s">
        <v>77</v>
      </c>
      <c r="J10" s="4" t="s">
        <v>87</v>
      </c>
      <c r="K10" s="4" t="s">
        <v>72</v>
      </c>
      <c r="L10" s="4" t="s">
        <v>77</v>
      </c>
      <c r="M10" s="6" t="s">
        <v>87</v>
      </c>
      <c r="N10" s="4" t="s">
        <v>72</v>
      </c>
      <c r="O10" s="4" t="s">
        <v>77</v>
      </c>
      <c r="P10" s="4" t="s">
        <v>87</v>
      </c>
      <c r="Q10" s="4" t="s">
        <v>72</v>
      </c>
      <c r="R10" s="4" t="s">
        <v>77</v>
      </c>
      <c r="S10" s="6" t="s">
        <v>87</v>
      </c>
      <c r="T10" s="4" t="s">
        <v>72</v>
      </c>
      <c r="U10" s="4" t="s">
        <v>77</v>
      </c>
      <c r="V10" s="4" t="s">
        <v>87</v>
      </c>
      <c r="W10" s="4" t="s">
        <v>72</v>
      </c>
      <c r="X10" s="4" t="s">
        <v>77</v>
      </c>
      <c r="Y10" s="8" t="s">
        <v>87</v>
      </c>
      <c r="Z10" s="4" t="s">
        <v>72</v>
      </c>
      <c r="AA10" s="4" t="s">
        <v>77</v>
      </c>
      <c r="AB10" s="4" t="s">
        <v>87</v>
      </c>
      <c r="AC10" s="4" t="s">
        <v>72</v>
      </c>
      <c r="AD10" s="4" t="s">
        <v>77</v>
      </c>
      <c r="AE10" s="6" t="s">
        <v>87</v>
      </c>
      <c r="AF10" s="4" t="s">
        <v>72</v>
      </c>
      <c r="AG10" s="4" t="s">
        <v>77</v>
      </c>
      <c r="AH10" s="4" t="s">
        <v>87</v>
      </c>
      <c r="AI10" s="4" t="s">
        <v>72</v>
      </c>
      <c r="AJ10" s="4" t="s">
        <v>77</v>
      </c>
      <c r="AK10" s="8" t="s">
        <v>87</v>
      </c>
      <c r="AL10" s="4" t="s">
        <v>72</v>
      </c>
      <c r="AM10" s="4" t="s">
        <v>77</v>
      </c>
      <c r="AN10" s="4" t="s">
        <v>87</v>
      </c>
      <c r="AO10" s="4" t="s">
        <v>72</v>
      </c>
      <c r="AP10" s="4" t="s">
        <v>77</v>
      </c>
      <c r="AQ10" s="8" t="s">
        <v>87</v>
      </c>
      <c r="AR10" s="4" t="s">
        <v>72</v>
      </c>
      <c r="AS10" s="4" t="s">
        <v>77</v>
      </c>
      <c r="AT10" s="6" t="s">
        <v>87</v>
      </c>
      <c r="AU10" s="4" t="s">
        <v>72</v>
      </c>
      <c r="AV10" s="4" t="s">
        <v>77</v>
      </c>
      <c r="AW10" s="8" t="s">
        <v>87</v>
      </c>
      <c r="AX10" s="4" t="s">
        <v>72</v>
      </c>
      <c r="AY10" s="4" t="s">
        <v>77</v>
      </c>
      <c r="AZ10" s="4" t="s">
        <v>87</v>
      </c>
      <c r="BA10" s="4" t="s">
        <v>72</v>
      </c>
      <c r="BB10" s="4" t="s">
        <v>77</v>
      </c>
      <c r="BC10" s="83" t="s">
        <v>87</v>
      </c>
    </row>
    <row r="11" spans="1:55" ht="12.75">
      <c r="A11" s="51" t="s">
        <v>1</v>
      </c>
      <c r="B11" s="7" t="s">
        <v>2</v>
      </c>
      <c r="C11" s="7">
        <v>3</v>
      </c>
      <c r="D11" s="7">
        <v>4</v>
      </c>
      <c r="E11" s="7">
        <v>5</v>
      </c>
      <c r="F11" s="7">
        <v>6</v>
      </c>
      <c r="G11" s="31">
        <v>7</v>
      </c>
      <c r="H11" s="10">
        <v>8</v>
      </c>
      <c r="I11" s="7">
        <v>9</v>
      </c>
      <c r="J11" s="7">
        <v>10</v>
      </c>
      <c r="K11" s="7">
        <v>11</v>
      </c>
      <c r="L11" s="7">
        <v>12</v>
      </c>
      <c r="M11" s="8">
        <v>13</v>
      </c>
      <c r="N11" s="7">
        <v>14</v>
      </c>
      <c r="O11" s="7">
        <v>15</v>
      </c>
      <c r="P11" s="7">
        <v>16</v>
      </c>
      <c r="Q11" s="7">
        <v>17</v>
      </c>
      <c r="R11" s="7">
        <v>18</v>
      </c>
      <c r="S11" s="8">
        <v>19</v>
      </c>
      <c r="T11" s="7">
        <v>20</v>
      </c>
      <c r="U11" s="7">
        <v>21</v>
      </c>
      <c r="V11" s="7">
        <v>22</v>
      </c>
      <c r="W11" s="7">
        <v>23</v>
      </c>
      <c r="X11" s="7">
        <v>24</v>
      </c>
      <c r="Y11" s="31">
        <v>25</v>
      </c>
      <c r="Z11" s="7">
        <v>26</v>
      </c>
      <c r="AA11" s="7">
        <v>27</v>
      </c>
      <c r="AB11" s="7">
        <v>28</v>
      </c>
      <c r="AC11" s="7">
        <v>29</v>
      </c>
      <c r="AD11" s="7">
        <v>30</v>
      </c>
      <c r="AE11" s="8">
        <v>31</v>
      </c>
      <c r="AF11" s="7">
        <v>32</v>
      </c>
      <c r="AG11" s="7">
        <v>33</v>
      </c>
      <c r="AH11" s="7">
        <v>34</v>
      </c>
      <c r="AI11" s="7">
        <v>35</v>
      </c>
      <c r="AJ11" s="7">
        <v>36</v>
      </c>
      <c r="AK11" s="31">
        <v>37</v>
      </c>
      <c r="AL11" s="7">
        <v>38</v>
      </c>
      <c r="AM11" s="7">
        <v>39</v>
      </c>
      <c r="AN11" s="7">
        <v>40</v>
      </c>
      <c r="AO11" s="7">
        <v>41</v>
      </c>
      <c r="AP11" s="37">
        <v>42</v>
      </c>
      <c r="AQ11" s="39">
        <v>43</v>
      </c>
      <c r="AR11" s="7">
        <v>44</v>
      </c>
      <c r="AS11" s="7">
        <v>45</v>
      </c>
      <c r="AT11" s="8">
        <v>46</v>
      </c>
      <c r="AU11" s="7">
        <v>47</v>
      </c>
      <c r="AV11" s="7">
        <v>48</v>
      </c>
      <c r="AW11" s="31">
        <v>49</v>
      </c>
      <c r="AX11" s="7">
        <v>50</v>
      </c>
      <c r="AY11" s="7">
        <v>51</v>
      </c>
      <c r="AZ11" s="7">
        <v>52</v>
      </c>
      <c r="BA11" s="7">
        <v>53</v>
      </c>
      <c r="BB11" s="37">
        <v>54</v>
      </c>
      <c r="BC11" s="84">
        <v>55</v>
      </c>
    </row>
    <row r="12" spans="1:55" ht="12.75">
      <c r="A12" s="53"/>
      <c r="B12" s="4"/>
      <c r="C12" s="4"/>
      <c r="D12" s="4"/>
      <c r="E12" s="4"/>
      <c r="F12" s="4"/>
      <c r="G12" s="6"/>
      <c r="H12" s="9"/>
      <c r="I12" s="4"/>
      <c r="J12" s="4"/>
      <c r="K12" s="4"/>
      <c r="L12" s="4"/>
      <c r="M12" s="6"/>
      <c r="N12" s="4"/>
      <c r="O12" s="4"/>
      <c r="P12" s="4"/>
      <c r="Q12" s="4"/>
      <c r="R12" s="4"/>
      <c r="S12" s="6"/>
      <c r="T12" s="4"/>
      <c r="U12" s="4"/>
      <c r="V12" s="4"/>
      <c r="W12" s="4"/>
      <c r="X12" s="4"/>
      <c r="Y12" s="8"/>
      <c r="Z12" s="4"/>
      <c r="AA12" s="4"/>
      <c r="AB12" s="4"/>
      <c r="AC12" s="4"/>
      <c r="AD12" s="4"/>
      <c r="AE12" s="6"/>
      <c r="AF12" s="4"/>
      <c r="AG12" s="4"/>
      <c r="AH12" s="4"/>
      <c r="AI12" s="4"/>
      <c r="AJ12" s="4"/>
      <c r="AK12" s="8"/>
      <c r="AL12" s="4"/>
      <c r="AM12" s="4"/>
      <c r="AN12" s="4"/>
      <c r="AO12" s="4"/>
      <c r="AP12" s="19"/>
      <c r="AQ12" s="38"/>
      <c r="AR12" s="4"/>
      <c r="AS12" s="4"/>
      <c r="AT12" s="6"/>
      <c r="AU12" s="4"/>
      <c r="AV12" s="4"/>
      <c r="AW12" s="8"/>
      <c r="AX12" s="4"/>
      <c r="AY12" s="4"/>
      <c r="AZ12" s="4"/>
      <c r="BA12" s="4"/>
      <c r="BB12" s="19"/>
      <c r="BC12" s="79"/>
    </row>
    <row r="13" spans="1:55" ht="12.75">
      <c r="A13" s="85" t="s">
        <v>4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34"/>
      <c r="Z13" s="13"/>
      <c r="AA13" s="13"/>
      <c r="AB13" s="13"/>
      <c r="AC13" s="13"/>
      <c r="AD13" s="13"/>
      <c r="AE13" s="13"/>
      <c r="AF13" s="86"/>
      <c r="AG13" s="86"/>
      <c r="AH13" s="86"/>
      <c r="AI13" s="58"/>
      <c r="AJ13" s="58"/>
      <c r="AK13" s="36"/>
      <c r="AL13" s="58"/>
      <c r="AM13" s="58"/>
      <c r="AN13" s="58"/>
      <c r="AO13" s="58"/>
      <c r="AP13" s="58"/>
      <c r="AQ13" s="36"/>
      <c r="AR13" s="58"/>
      <c r="AS13" s="58"/>
      <c r="AT13" s="58"/>
      <c r="AU13" s="58"/>
      <c r="AV13" s="58"/>
      <c r="AW13" s="36"/>
      <c r="AX13" s="58"/>
      <c r="AY13" s="58"/>
      <c r="AZ13" s="58"/>
      <c r="BA13" s="58"/>
      <c r="BB13" s="58"/>
      <c r="BC13" s="87"/>
    </row>
    <row r="14" spans="1:55" s="20" customFormat="1" ht="25.5" customHeight="1">
      <c r="A14" s="88" t="s">
        <v>5</v>
      </c>
      <c r="B14" s="21">
        <v>921.1</v>
      </c>
      <c r="C14" s="21">
        <v>646.1</v>
      </c>
      <c r="D14" s="22">
        <v>671.69</v>
      </c>
      <c r="E14" s="21">
        <v>12918.3</v>
      </c>
      <c r="F14" s="22">
        <v>9417</v>
      </c>
      <c r="G14" s="22">
        <v>9841.07</v>
      </c>
      <c r="H14" s="21">
        <v>331.3</v>
      </c>
      <c r="I14" s="21">
        <v>651.2</v>
      </c>
      <c r="J14" s="22">
        <v>660.97</v>
      </c>
      <c r="K14" s="21">
        <v>5426.2</v>
      </c>
      <c r="L14" s="21">
        <v>11847.6</v>
      </c>
      <c r="M14" s="22">
        <v>12025.28</v>
      </c>
      <c r="N14" s="21">
        <v>21.4</v>
      </c>
      <c r="O14" s="21">
        <v>21.8</v>
      </c>
      <c r="P14" s="21">
        <v>64.15</v>
      </c>
      <c r="Q14" s="21">
        <v>130.3</v>
      </c>
      <c r="R14" s="21">
        <v>133.7</v>
      </c>
      <c r="S14" s="22">
        <v>389.01</v>
      </c>
      <c r="T14" s="21" t="s">
        <v>6</v>
      </c>
      <c r="U14" s="154" t="s">
        <v>84</v>
      </c>
      <c r="V14" s="154"/>
      <c r="W14" s="21" t="s">
        <v>6</v>
      </c>
      <c r="X14" s="154" t="s">
        <v>84</v>
      </c>
      <c r="Y14" s="154"/>
      <c r="Z14" s="21">
        <v>20.3</v>
      </c>
      <c r="AA14" s="21">
        <v>20.3</v>
      </c>
      <c r="AB14" s="22">
        <v>0.26</v>
      </c>
      <c r="AC14" s="21">
        <v>79.9</v>
      </c>
      <c r="AD14" s="21">
        <v>79.9</v>
      </c>
      <c r="AE14" s="22">
        <v>3.84</v>
      </c>
      <c r="AF14" s="21">
        <v>304.3</v>
      </c>
      <c r="AG14" s="62">
        <v>304.8</v>
      </c>
      <c r="AH14" s="61">
        <v>350</v>
      </c>
      <c r="AI14" s="21">
        <v>768.9</v>
      </c>
      <c r="AJ14" s="62">
        <v>777.2</v>
      </c>
      <c r="AK14" s="61">
        <v>1396.11</v>
      </c>
      <c r="AL14" s="21">
        <v>312.5</v>
      </c>
      <c r="AM14" s="62">
        <v>289.2</v>
      </c>
      <c r="AN14" s="61">
        <v>292.82</v>
      </c>
      <c r="AO14" s="21">
        <v>1159.7</v>
      </c>
      <c r="AP14" s="62">
        <v>1069.2</v>
      </c>
      <c r="AQ14" s="61">
        <v>1129.31</v>
      </c>
      <c r="AR14" s="21" t="s">
        <v>6</v>
      </c>
      <c r="AS14" s="21" t="s">
        <v>6</v>
      </c>
      <c r="AT14" s="21" t="s">
        <v>6</v>
      </c>
      <c r="AU14" s="21" t="s">
        <v>6</v>
      </c>
      <c r="AV14" s="21" t="s">
        <v>6</v>
      </c>
      <c r="AW14" s="21" t="s">
        <v>6</v>
      </c>
      <c r="AX14" s="23">
        <f>SUM(B14,H14,N14,T14,Z14,AF14,AL14)</f>
        <v>1910.9</v>
      </c>
      <c r="AY14" s="23">
        <f>SUM(C14,I14,O14,U14,AA14,AG14,AM14)</f>
        <v>1933.4</v>
      </c>
      <c r="AZ14" s="23">
        <f>SUM(D14,J14,P14,V14,AB14,AH14,AN14)</f>
        <v>2039.89</v>
      </c>
      <c r="BA14" s="24">
        <f>SUM(E14,K14,Q14,W14,AC14,AI14,AO14,AR14,AU14)</f>
        <v>20483.300000000003</v>
      </c>
      <c r="BB14" s="24">
        <f>SUM(F14,L14,R14,X14,AD14,AJ14,AP14,AS14,AV14)</f>
        <v>23324.600000000002</v>
      </c>
      <c r="BC14" s="89">
        <f>SUM(G14,M14,S14,Y14,AE14,AK14,AQ14,AT14,AW14)</f>
        <v>24784.62</v>
      </c>
    </row>
    <row r="15" spans="1:55" ht="12.75">
      <c r="A15" s="90" t="s">
        <v>39</v>
      </c>
      <c r="B15" s="13">
        <v>72</v>
      </c>
      <c r="C15" s="13">
        <v>72</v>
      </c>
      <c r="D15" s="13">
        <v>85.11</v>
      </c>
      <c r="E15" s="12">
        <v>107.9</v>
      </c>
      <c r="F15" s="12">
        <v>107.9</v>
      </c>
      <c r="G15" s="13">
        <v>308.86</v>
      </c>
      <c r="H15" s="12">
        <v>4.2</v>
      </c>
      <c r="I15" s="12">
        <v>4.2</v>
      </c>
      <c r="J15" s="13">
        <v>6.34</v>
      </c>
      <c r="K15" s="12">
        <v>38.5</v>
      </c>
      <c r="L15" s="12">
        <v>38.5</v>
      </c>
      <c r="M15" s="13">
        <v>83.5</v>
      </c>
      <c r="N15" s="13">
        <v>1.22</v>
      </c>
      <c r="O15" s="13">
        <v>1.2</v>
      </c>
      <c r="P15" s="13">
        <v>1.22</v>
      </c>
      <c r="Q15" s="12" t="s">
        <v>6</v>
      </c>
      <c r="R15" s="73" t="s">
        <v>6</v>
      </c>
      <c r="S15" s="91">
        <v>0</v>
      </c>
      <c r="T15" s="12">
        <v>4.8</v>
      </c>
      <c r="U15" s="92" t="s">
        <v>86</v>
      </c>
      <c r="V15" s="92"/>
      <c r="W15" s="12">
        <v>0.6</v>
      </c>
      <c r="X15" s="92" t="s">
        <v>86</v>
      </c>
      <c r="Y15" s="92"/>
      <c r="Z15" s="12" t="s">
        <v>6</v>
      </c>
      <c r="AA15" s="73" t="s">
        <v>6</v>
      </c>
      <c r="AB15" s="91">
        <v>5.15</v>
      </c>
      <c r="AC15" s="12" t="s">
        <v>6</v>
      </c>
      <c r="AD15" s="73" t="s">
        <v>6</v>
      </c>
      <c r="AE15" s="91">
        <v>109.18</v>
      </c>
      <c r="AF15" s="12" t="s">
        <v>6</v>
      </c>
      <c r="AG15" s="58">
        <v>0</v>
      </c>
      <c r="AH15" s="64">
        <v>0</v>
      </c>
      <c r="AI15" s="12" t="s">
        <v>6</v>
      </c>
      <c r="AJ15" s="58">
        <v>0</v>
      </c>
      <c r="AK15" s="64">
        <v>0</v>
      </c>
      <c r="AL15" s="12">
        <v>7.6</v>
      </c>
      <c r="AM15" s="58">
        <v>10.1</v>
      </c>
      <c r="AN15" s="64">
        <v>10.05</v>
      </c>
      <c r="AO15" s="12">
        <v>43.3</v>
      </c>
      <c r="AP15" s="58">
        <v>61.6</v>
      </c>
      <c r="AQ15" s="64">
        <v>61.6</v>
      </c>
      <c r="AR15" s="12" t="s">
        <v>6</v>
      </c>
      <c r="AS15" s="12" t="s">
        <v>6</v>
      </c>
      <c r="AT15" s="12" t="s">
        <v>6</v>
      </c>
      <c r="AU15" s="12" t="s">
        <v>6</v>
      </c>
      <c r="AV15" s="12" t="s">
        <v>6</v>
      </c>
      <c r="AW15" s="12" t="s">
        <v>6</v>
      </c>
      <c r="AX15" s="93">
        <f aca="true" t="shared" si="0" ref="AX15:AX50">SUM(B15,H15,N15,T15,Z15,AF15,AL15)</f>
        <v>89.82</v>
      </c>
      <c r="AY15" s="93">
        <f>SUM(C15,I15,O15,U14,AA15,AG15,AM15)</f>
        <v>87.5</v>
      </c>
      <c r="AZ15" s="93">
        <f>SUM(D15,J15,P15,V14,AB15,AH15,AN15)</f>
        <v>107.87</v>
      </c>
      <c r="BA15" s="94">
        <f aca="true" t="shared" si="1" ref="BA15:BA50">SUM(E15,K15,Q15,W15,AC15,AI15,AO15,AR15,AU15)</f>
        <v>190.3</v>
      </c>
      <c r="BB15" s="95">
        <f>SUM(F15,L15,R15,X14,AD15,AJ15,AP15,AS15,AV15)</f>
        <v>208</v>
      </c>
      <c r="BC15" s="96">
        <f>SUM(G15,M15,S15,Y14,AE15,AK15,AQ15,AT15,AW15)</f>
        <v>563.14</v>
      </c>
    </row>
    <row r="16" spans="1:55" s="20" customFormat="1" ht="12.75">
      <c r="A16" s="88" t="s">
        <v>40</v>
      </c>
      <c r="B16" s="21">
        <v>117.3</v>
      </c>
      <c r="C16" s="21">
        <v>137.5</v>
      </c>
      <c r="D16" s="22">
        <v>142.76</v>
      </c>
      <c r="E16" s="21">
        <v>1575.5</v>
      </c>
      <c r="F16" s="21">
        <v>1763.5</v>
      </c>
      <c r="G16" s="22">
        <v>1851.77</v>
      </c>
      <c r="H16" s="21">
        <v>255.2</v>
      </c>
      <c r="I16" s="21">
        <v>260.1</v>
      </c>
      <c r="J16" s="22">
        <v>266</v>
      </c>
      <c r="K16" s="21">
        <v>4569.9</v>
      </c>
      <c r="L16" s="21">
        <v>2925.5</v>
      </c>
      <c r="M16" s="22">
        <v>3045.56</v>
      </c>
      <c r="N16" s="21" t="s">
        <v>6</v>
      </c>
      <c r="O16" s="97" t="s">
        <v>6</v>
      </c>
      <c r="P16" s="97">
        <v>0</v>
      </c>
      <c r="Q16" s="21" t="s">
        <v>6</v>
      </c>
      <c r="R16" s="97" t="s">
        <v>6</v>
      </c>
      <c r="S16" s="98">
        <v>0</v>
      </c>
      <c r="T16" s="21" t="s">
        <v>6</v>
      </c>
      <c r="U16" s="21" t="s">
        <v>86</v>
      </c>
      <c r="V16" s="21"/>
      <c r="W16" s="21" t="s">
        <v>6</v>
      </c>
      <c r="X16" s="21" t="s">
        <v>86</v>
      </c>
      <c r="Y16" s="21"/>
      <c r="Z16" s="21" t="s">
        <v>6</v>
      </c>
      <c r="AA16" s="21">
        <v>0</v>
      </c>
      <c r="AB16" s="22"/>
      <c r="AC16" s="21" t="s">
        <v>6</v>
      </c>
      <c r="AD16" s="21">
        <v>0</v>
      </c>
      <c r="AE16" s="22"/>
      <c r="AF16" s="21">
        <v>88.8</v>
      </c>
      <c r="AG16" s="62">
        <v>88.8</v>
      </c>
      <c r="AH16" s="61">
        <v>94.52</v>
      </c>
      <c r="AI16" s="21">
        <v>163.7</v>
      </c>
      <c r="AJ16" s="62">
        <v>163.7</v>
      </c>
      <c r="AK16" s="61">
        <v>268.16</v>
      </c>
      <c r="AL16" s="21">
        <v>27.4</v>
      </c>
      <c r="AM16" s="62">
        <v>89.2</v>
      </c>
      <c r="AN16" s="61">
        <v>93.05</v>
      </c>
      <c r="AO16" s="21">
        <v>18.6</v>
      </c>
      <c r="AP16" s="62">
        <v>222.1</v>
      </c>
      <c r="AQ16" s="61">
        <v>261.56</v>
      </c>
      <c r="AR16" s="21" t="s">
        <v>6</v>
      </c>
      <c r="AS16" s="21" t="s">
        <v>6</v>
      </c>
      <c r="AT16" s="21" t="s">
        <v>6</v>
      </c>
      <c r="AU16" s="21" t="s">
        <v>6</v>
      </c>
      <c r="AV16" s="21" t="s">
        <v>6</v>
      </c>
      <c r="AW16" s="21" t="s">
        <v>6</v>
      </c>
      <c r="AX16" s="23">
        <f t="shared" si="0"/>
        <v>488.7</v>
      </c>
      <c r="AY16" s="23">
        <f aca="true" t="shared" si="2" ref="AY16:AY50">SUM(C16,I16,O16,U16,AA16,AG16,AM16)</f>
        <v>575.6</v>
      </c>
      <c r="AZ16" s="23">
        <f aca="true" t="shared" si="3" ref="AZ16:AZ50">SUM(D16,J16,P16,V16,AB16,AH16,AN16)</f>
        <v>596.3299999999999</v>
      </c>
      <c r="BA16" s="24">
        <f t="shared" si="1"/>
        <v>6327.7</v>
      </c>
      <c r="BB16" s="99">
        <f aca="true" t="shared" si="4" ref="BB16:BB51">SUM(F16,L16,R16,X16,AD16,AJ16,AP16,AS16,AV16)</f>
        <v>5074.8</v>
      </c>
      <c r="BC16" s="100">
        <f aca="true" t="shared" si="5" ref="BC16:BC51">SUM(G16,M16,S16,Y16,AE16,AK16,AQ16,AT16,AW16)</f>
        <v>5427.05</v>
      </c>
    </row>
    <row r="17" spans="1:55" ht="12.75">
      <c r="A17" s="90" t="s">
        <v>41</v>
      </c>
      <c r="B17" s="12">
        <v>293.6</v>
      </c>
      <c r="C17" s="12">
        <v>296.4</v>
      </c>
      <c r="D17" s="13">
        <v>299.24</v>
      </c>
      <c r="E17" s="12">
        <v>3464.9</v>
      </c>
      <c r="F17" s="12">
        <v>3911.8</v>
      </c>
      <c r="G17" s="13">
        <v>3946.39</v>
      </c>
      <c r="H17" s="12">
        <v>836</v>
      </c>
      <c r="I17" s="13">
        <v>845</v>
      </c>
      <c r="J17" s="13">
        <v>857.01</v>
      </c>
      <c r="K17" s="12">
        <v>13906.8</v>
      </c>
      <c r="L17" s="12">
        <v>14630.2</v>
      </c>
      <c r="M17" s="13">
        <v>15552.38</v>
      </c>
      <c r="N17" s="12">
        <v>0.2</v>
      </c>
      <c r="O17" s="12">
        <v>0.2</v>
      </c>
      <c r="P17" s="12">
        <v>0.9</v>
      </c>
      <c r="Q17" s="12">
        <v>2.3</v>
      </c>
      <c r="R17" s="12">
        <v>2.3</v>
      </c>
      <c r="S17" s="13">
        <v>8.72</v>
      </c>
      <c r="T17" s="27" t="s">
        <v>6</v>
      </c>
      <c r="U17" s="27" t="s">
        <v>86</v>
      </c>
      <c r="V17" s="27"/>
      <c r="W17" s="27" t="s">
        <v>6</v>
      </c>
      <c r="X17" s="27" t="s">
        <v>86</v>
      </c>
      <c r="Y17" s="27"/>
      <c r="Z17" s="12" t="s">
        <v>6</v>
      </c>
      <c r="AA17" s="73" t="s">
        <v>6</v>
      </c>
      <c r="AB17" s="91">
        <v>3.56</v>
      </c>
      <c r="AC17" s="12" t="s">
        <v>6</v>
      </c>
      <c r="AD17" s="73" t="s">
        <v>6</v>
      </c>
      <c r="AE17" s="91">
        <v>0.45</v>
      </c>
      <c r="AF17" s="12" t="s">
        <v>6</v>
      </c>
      <c r="AG17" s="58">
        <v>0</v>
      </c>
      <c r="AH17" s="64">
        <v>15.24</v>
      </c>
      <c r="AI17" s="12" t="s">
        <v>6</v>
      </c>
      <c r="AJ17" s="58">
        <v>0</v>
      </c>
      <c r="AK17" s="64">
        <v>97.54</v>
      </c>
      <c r="AL17" s="12">
        <v>11.3</v>
      </c>
      <c r="AM17" s="64">
        <v>13</v>
      </c>
      <c r="AN17" s="64">
        <v>13.01</v>
      </c>
      <c r="AO17" s="12">
        <v>12.4</v>
      </c>
      <c r="AP17" s="58">
        <v>12.5</v>
      </c>
      <c r="AQ17" s="64">
        <v>12.54</v>
      </c>
      <c r="AR17" s="12" t="s">
        <v>6</v>
      </c>
      <c r="AS17" s="12" t="s">
        <v>6</v>
      </c>
      <c r="AT17" s="12" t="s">
        <v>6</v>
      </c>
      <c r="AU17" s="12" t="s">
        <v>6</v>
      </c>
      <c r="AV17" s="12" t="s">
        <v>6</v>
      </c>
      <c r="AW17" s="12" t="s">
        <v>6</v>
      </c>
      <c r="AX17" s="93">
        <f t="shared" si="0"/>
        <v>1141.1</v>
      </c>
      <c r="AY17" s="93">
        <f t="shared" si="2"/>
        <v>1154.6000000000001</v>
      </c>
      <c r="AZ17" s="93">
        <f t="shared" si="3"/>
        <v>1188.96</v>
      </c>
      <c r="BA17" s="94">
        <f t="shared" si="1"/>
        <v>17386.4</v>
      </c>
      <c r="BB17" s="95">
        <f t="shared" si="4"/>
        <v>18556.8</v>
      </c>
      <c r="BC17" s="96">
        <f t="shared" si="5"/>
        <v>19618.020000000004</v>
      </c>
    </row>
    <row r="18" spans="1:55" s="20" customFormat="1" ht="12.75">
      <c r="A18" s="88" t="s">
        <v>58</v>
      </c>
      <c r="B18" s="21">
        <v>125.3</v>
      </c>
      <c r="C18" s="22">
        <v>177</v>
      </c>
      <c r="D18" s="22">
        <v>185.19</v>
      </c>
      <c r="E18" s="21">
        <v>1185.9</v>
      </c>
      <c r="F18" s="21">
        <v>1569.6</v>
      </c>
      <c r="G18" s="22">
        <v>1569.18</v>
      </c>
      <c r="H18" s="21">
        <v>315.4</v>
      </c>
      <c r="I18" s="21">
        <v>345.8</v>
      </c>
      <c r="J18" s="22">
        <v>351.55</v>
      </c>
      <c r="K18" s="21">
        <v>3601.1</v>
      </c>
      <c r="L18" s="21">
        <v>4248.8</v>
      </c>
      <c r="M18" s="22">
        <v>4582.63</v>
      </c>
      <c r="N18" s="22">
        <v>4.09</v>
      </c>
      <c r="O18" s="22">
        <v>6.9</v>
      </c>
      <c r="P18" s="22">
        <v>8.41</v>
      </c>
      <c r="Q18" s="21">
        <v>13.5</v>
      </c>
      <c r="R18" s="21">
        <v>27.1</v>
      </c>
      <c r="S18" s="22">
        <v>32.85</v>
      </c>
      <c r="T18" s="21" t="s">
        <v>6</v>
      </c>
      <c r="U18" s="21" t="s">
        <v>86</v>
      </c>
      <c r="V18" s="21"/>
      <c r="W18" s="21" t="s">
        <v>6</v>
      </c>
      <c r="X18" s="21" t="s">
        <v>86</v>
      </c>
      <c r="Y18" s="21"/>
      <c r="Z18" s="21">
        <v>11.2</v>
      </c>
      <c r="AA18" s="21">
        <v>11.2</v>
      </c>
      <c r="AB18" s="22">
        <v>12.12</v>
      </c>
      <c r="AC18" s="21">
        <v>64.5</v>
      </c>
      <c r="AD18" s="21">
        <v>64.5</v>
      </c>
      <c r="AE18" s="22">
        <v>91.41</v>
      </c>
      <c r="AF18" s="21">
        <v>33</v>
      </c>
      <c r="AG18" s="62">
        <v>33.7</v>
      </c>
      <c r="AH18" s="61">
        <v>14.29</v>
      </c>
      <c r="AI18" s="21">
        <v>17</v>
      </c>
      <c r="AJ18" s="62">
        <v>25.3</v>
      </c>
      <c r="AK18" s="61">
        <v>21.32</v>
      </c>
      <c r="AL18" s="21">
        <v>11.6</v>
      </c>
      <c r="AM18" s="62">
        <v>11.7</v>
      </c>
      <c r="AN18" s="61">
        <v>11.67</v>
      </c>
      <c r="AO18" s="21">
        <v>7.2</v>
      </c>
      <c r="AP18" s="62">
        <v>8.3</v>
      </c>
      <c r="AQ18" s="61">
        <v>8.32</v>
      </c>
      <c r="AR18" s="21" t="s">
        <v>6</v>
      </c>
      <c r="AS18" s="21" t="s">
        <v>6</v>
      </c>
      <c r="AT18" s="21" t="s">
        <v>6</v>
      </c>
      <c r="AU18" s="21" t="s">
        <v>6</v>
      </c>
      <c r="AV18" s="21" t="s">
        <v>6</v>
      </c>
      <c r="AW18" s="21" t="s">
        <v>6</v>
      </c>
      <c r="AX18" s="23">
        <f t="shared" si="0"/>
        <v>500.59</v>
      </c>
      <c r="AY18" s="23">
        <f t="shared" si="2"/>
        <v>586.3000000000001</v>
      </c>
      <c r="AZ18" s="23">
        <f t="shared" si="3"/>
        <v>583.2299999999999</v>
      </c>
      <c r="BA18" s="24">
        <f t="shared" si="1"/>
        <v>4889.2</v>
      </c>
      <c r="BB18" s="99">
        <f t="shared" si="4"/>
        <v>5943.6</v>
      </c>
      <c r="BC18" s="100">
        <f t="shared" si="5"/>
        <v>6305.71</v>
      </c>
    </row>
    <row r="19" spans="1:55" ht="12.75">
      <c r="A19" s="90" t="s">
        <v>7</v>
      </c>
      <c r="B19" s="12">
        <v>11</v>
      </c>
      <c r="C19" s="13">
        <v>11</v>
      </c>
      <c r="D19" s="13">
        <v>11.13</v>
      </c>
      <c r="E19" s="12">
        <v>78.4</v>
      </c>
      <c r="F19" s="12">
        <v>78.6</v>
      </c>
      <c r="G19" s="13">
        <v>154.67</v>
      </c>
      <c r="H19" s="12">
        <v>5.7</v>
      </c>
      <c r="I19" s="12">
        <v>5.7</v>
      </c>
      <c r="J19" s="13">
        <v>6.5</v>
      </c>
      <c r="K19" s="12">
        <v>57.8</v>
      </c>
      <c r="L19" s="12">
        <v>57.8</v>
      </c>
      <c r="M19" s="13">
        <v>78.2</v>
      </c>
      <c r="N19" s="12" t="s">
        <v>6</v>
      </c>
      <c r="O19" s="73" t="s">
        <v>6</v>
      </c>
      <c r="P19" s="73">
        <v>0</v>
      </c>
      <c r="Q19" s="12" t="s">
        <v>6</v>
      </c>
      <c r="R19" s="73" t="s">
        <v>6</v>
      </c>
      <c r="S19" s="91">
        <v>0</v>
      </c>
      <c r="T19" s="27" t="s">
        <v>6</v>
      </c>
      <c r="U19" s="27" t="s">
        <v>86</v>
      </c>
      <c r="V19" s="27"/>
      <c r="W19" s="27" t="s">
        <v>6</v>
      </c>
      <c r="X19" s="27" t="s">
        <v>86</v>
      </c>
      <c r="Y19" s="27"/>
      <c r="Z19" s="12" t="s">
        <v>6</v>
      </c>
      <c r="AA19" s="73" t="s">
        <v>6</v>
      </c>
      <c r="AB19" s="91"/>
      <c r="AC19" s="12" t="s">
        <v>6</v>
      </c>
      <c r="AD19" s="73" t="s">
        <v>6</v>
      </c>
      <c r="AE19" s="91"/>
      <c r="AF19" s="12">
        <v>82.5</v>
      </c>
      <c r="AG19" s="58">
        <v>83.5</v>
      </c>
      <c r="AH19" s="64">
        <v>84.93</v>
      </c>
      <c r="AI19" s="12">
        <v>116.8</v>
      </c>
      <c r="AJ19" s="58">
        <v>114.8</v>
      </c>
      <c r="AK19" s="64">
        <v>120.62</v>
      </c>
      <c r="AL19" s="12">
        <v>0.7</v>
      </c>
      <c r="AM19" s="58">
        <v>0.7</v>
      </c>
      <c r="AN19" s="64">
        <v>0.73</v>
      </c>
      <c r="AO19" s="12">
        <v>0.2</v>
      </c>
      <c r="AP19" s="58">
        <v>0.2</v>
      </c>
      <c r="AQ19" s="64">
        <v>0.23</v>
      </c>
      <c r="AR19" s="12" t="s">
        <v>6</v>
      </c>
      <c r="AS19" s="12" t="s">
        <v>6</v>
      </c>
      <c r="AT19" s="12" t="s">
        <v>6</v>
      </c>
      <c r="AU19" s="12" t="s">
        <v>6</v>
      </c>
      <c r="AV19" s="12" t="s">
        <v>6</v>
      </c>
      <c r="AW19" s="12" t="s">
        <v>6</v>
      </c>
      <c r="AX19" s="93">
        <f t="shared" si="0"/>
        <v>99.9</v>
      </c>
      <c r="AY19" s="93">
        <f t="shared" si="2"/>
        <v>100.9</v>
      </c>
      <c r="AZ19" s="93">
        <f t="shared" si="3"/>
        <v>103.29</v>
      </c>
      <c r="BA19" s="94">
        <f t="shared" si="1"/>
        <v>253.2</v>
      </c>
      <c r="BB19" s="95">
        <f t="shared" si="4"/>
        <v>251.39999999999998</v>
      </c>
      <c r="BC19" s="96">
        <f t="shared" si="5"/>
        <v>353.72</v>
      </c>
    </row>
    <row r="20" spans="1:55" s="20" customFormat="1" ht="12.75">
      <c r="A20" s="88" t="s">
        <v>42</v>
      </c>
      <c r="B20" s="21">
        <v>352.9</v>
      </c>
      <c r="C20" s="21">
        <v>349.9</v>
      </c>
      <c r="D20" s="22">
        <v>353.73</v>
      </c>
      <c r="E20" s="21">
        <v>6985.1</v>
      </c>
      <c r="F20" s="22">
        <v>7245</v>
      </c>
      <c r="G20" s="22">
        <v>7522.43</v>
      </c>
      <c r="H20" s="21">
        <v>406.8</v>
      </c>
      <c r="I20" s="21">
        <v>515.9</v>
      </c>
      <c r="J20" s="22">
        <v>517.63</v>
      </c>
      <c r="K20" s="21">
        <v>7255.5</v>
      </c>
      <c r="L20" s="21">
        <v>9379.5</v>
      </c>
      <c r="M20" s="22">
        <v>10049.81</v>
      </c>
      <c r="N20" s="22">
        <v>12.53</v>
      </c>
      <c r="O20" s="22">
        <v>12.5</v>
      </c>
      <c r="P20" s="22">
        <v>15.96</v>
      </c>
      <c r="Q20" s="21">
        <v>49.5</v>
      </c>
      <c r="R20" s="21">
        <v>49.5</v>
      </c>
      <c r="S20" s="22">
        <v>135.5</v>
      </c>
      <c r="T20" s="21" t="s">
        <v>6</v>
      </c>
      <c r="U20" s="21" t="s">
        <v>86</v>
      </c>
      <c r="V20" s="21"/>
      <c r="W20" s="21" t="s">
        <v>6</v>
      </c>
      <c r="X20" s="21" t="s">
        <v>86</v>
      </c>
      <c r="Y20" s="21"/>
      <c r="Z20" s="21" t="s">
        <v>6</v>
      </c>
      <c r="AA20" s="97" t="s">
        <v>6</v>
      </c>
      <c r="AB20" s="98"/>
      <c r="AC20" s="21" t="s">
        <v>6</v>
      </c>
      <c r="AD20" s="97" t="s">
        <v>6</v>
      </c>
      <c r="AE20" s="98"/>
      <c r="AF20" s="21">
        <v>16</v>
      </c>
      <c r="AG20" s="62">
        <v>23.1</v>
      </c>
      <c r="AH20" s="61">
        <v>28.56</v>
      </c>
      <c r="AI20" s="21">
        <v>108</v>
      </c>
      <c r="AJ20" s="62">
        <v>129.3</v>
      </c>
      <c r="AK20" s="61">
        <v>240.75</v>
      </c>
      <c r="AL20" s="21">
        <v>266.3</v>
      </c>
      <c r="AM20" s="62">
        <v>479.4</v>
      </c>
      <c r="AN20" s="61">
        <v>551.67</v>
      </c>
      <c r="AO20" s="21">
        <v>400.9</v>
      </c>
      <c r="AP20" s="62">
        <v>792.6</v>
      </c>
      <c r="AQ20" s="61">
        <v>882.14</v>
      </c>
      <c r="AR20" s="21" t="s">
        <v>6</v>
      </c>
      <c r="AS20" s="21" t="s">
        <v>6</v>
      </c>
      <c r="AT20" s="21" t="s">
        <v>6</v>
      </c>
      <c r="AU20" s="21" t="s">
        <v>6</v>
      </c>
      <c r="AV20" s="21" t="s">
        <v>6</v>
      </c>
      <c r="AW20" s="21" t="s">
        <v>6</v>
      </c>
      <c r="AX20" s="23">
        <f t="shared" si="0"/>
        <v>1054.53</v>
      </c>
      <c r="AY20" s="23">
        <f t="shared" si="2"/>
        <v>1380.8</v>
      </c>
      <c r="AZ20" s="23">
        <f t="shared" si="3"/>
        <v>1467.55</v>
      </c>
      <c r="BA20" s="24">
        <f t="shared" si="1"/>
        <v>14799</v>
      </c>
      <c r="BB20" s="99">
        <f t="shared" si="4"/>
        <v>17595.899999999998</v>
      </c>
      <c r="BC20" s="100">
        <f t="shared" si="5"/>
        <v>18830.629999999997</v>
      </c>
    </row>
    <row r="21" spans="1:55" ht="12.75">
      <c r="A21" s="90" t="s">
        <v>8</v>
      </c>
      <c r="B21" s="12">
        <v>41.5</v>
      </c>
      <c r="C21" s="12">
        <v>46.3</v>
      </c>
      <c r="D21" s="13">
        <v>47.03</v>
      </c>
      <c r="E21" s="12">
        <v>303.9</v>
      </c>
      <c r="F21" s="12">
        <v>356.6</v>
      </c>
      <c r="G21" s="13">
        <v>476.55</v>
      </c>
      <c r="H21" s="12">
        <v>300.9</v>
      </c>
      <c r="I21" s="12">
        <v>346.4</v>
      </c>
      <c r="J21" s="13">
        <v>356.77</v>
      </c>
      <c r="K21" s="12">
        <v>3987</v>
      </c>
      <c r="L21" s="12">
        <v>4649.3</v>
      </c>
      <c r="M21" s="13">
        <v>5068.42</v>
      </c>
      <c r="N21" s="12">
        <v>6.2</v>
      </c>
      <c r="O21" s="12">
        <v>6.2</v>
      </c>
      <c r="P21" s="12">
        <v>6.34</v>
      </c>
      <c r="Q21" s="12">
        <v>60.3</v>
      </c>
      <c r="R21" s="12">
        <v>60.3</v>
      </c>
      <c r="S21" s="13">
        <v>64.15</v>
      </c>
      <c r="T21" s="27" t="s">
        <v>6</v>
      </c>
      <c r="U21" s="27" t="s">
        <v>86</v>
      </c>
      <c r="V21" s="27"/>
      <c r="W21" s="27" t="s">
        <v>6</v>
      </c>
      <c r="X21" s="27" t="s">
        <v>86</v>
      </c>
      <c r="Y21" s="27"/>
      <c r="Z21" s="12">
        <v>1</v>
      </c>
      <c r="AA21" s="13">
        <v>1</v>
      </c>
      <c r="AB21" s="13">
        <v>1.73</v>
      </c>
      <c r="AC21" s="12">
        <v>2.8</v>
      </c>
      <c r="AD21" s="12">
        <v>0.6</v>
      </c>
      <c r="AE21" s="13">
        <v>1.13</v>
      </c>
      <c r="AF21" s="12" t="s">
        <v>6</v>
      </c>
      <c r="AG21" s="58">
        <v>0</v>
      </c>
      <c r="AH21" s="64">
        <v>0</v>
      </c>
      <c r="AI21" s="12" t="s">
        <v>6</v>
      </c>
      <c r="AJ21" s="58">
        <v>0</v>
      </c>
      <c r="AK21" s="64">
        <v>0</v>
      </c>
      <c r="AL21" s="12">
        <v>5.2</v>
      </c>
      <c r="AM21" s="58">
        <v>15.1</v>
      </c>
      <c r="AN21" s="64">
        <v>12.8</v>
      </c>
      <c r="AO21" s="12">
        <v>24.5</v>
      </c>
      <c r="AP21" s="58">
        <v>77.9</v>
      </c>
      <c r="AQ21" s="64">
        <v>61.69</v>
      </c>
      <c r="AR21" s="12">
        <v>8.1</v>
      </c>
      <c r="AS21" s="12">
        <v>8.1</v>
      </c>
      <c r="AT21" s="12" t="s">
        <v>6</v>
      </c>
      <c r="AU21" s="12" t="s">
        <v>6</v>
      </c>
      <c r="AV21" s="12" t="s">
        <v>6</v>
      </c>
      <c r="AW21" s="12" t="s">
        <v>6</v>
      </c>
      <c r="AX21" s="93">
        <f t="shared" si="0"/>
        <v>354.79999999999995</v>
      </c>
      <c r="AY21" s="93">
        <f t="shared" si="2"/>
        <v>415</v>
      </c>
      <c r="AZ21" s="93">
        <f t="shared" si="3"/>
        <v>424.66999999999996</v>
      </c>
      <c r="BA21" s="94">
        <f t="shared" si="1"/>
        <v>4386.6</v>
      </c>
      <c r="BB21" s="95">
        <f t="shared" si="4"/>
        <v>5152.800000000001</v>
      </c>
      <c r="BC21" s="96">
        <f t="shared" si="5"/>
        <v>5671.94</v>
      </c>
    </row>
    <row r="22" spans="1:55" s="20" customFormat="1" ht="12.75">
      <c r="A22" s="88" t="s">
        <v>43</v>
      </c>
      <c r="B22" s="21">
        <v>208.4</v>
      </c>
      <c r="C22" s="21">
        <v>214.8</v>
      </c>
      <c r="D22" s="22">
        <v>214.57</v>
      </c>
      <c r="E22" s="97">
        <v>382.7</v>
      </c>
      <c r="F22" s="97">
        <v>1031.1</v>
      </c>
      <c r="G22" s="98">
        <v>372.82</v>
      </c>
      <c r="H22" s="21">
        <v>79.8</v>
      </c>
      <c r="I22" s="21">
        <v>80.4</v>
      </c>
      <c r="J22" s="22">
        <v>85.68</v>
      </c>
      <c r="K22" s="97">
        <v>1390.7</v>
      </c>
      <c r="L22" s="97">
        <v>1474.9</v>
      </c>
      <c r="M22" s="98">
        <v>1561.51</v>
      </c>
      <c r="N22" s="22">
        <v>0.68</v>
      </c>
      <c r="O22" s="22">
        <v>0.7</v>
      </c>
      <c r="P22" s="22">
        <v>0.86</v>
      </c>
      <c r="Q22" s="21">
        <v>0.6</v>
      </c>
      <c r="R22" s="21">
        <v>0.6</v>
      </c>
      <c r="S22" s="22">
        <v>35.29</v>
      </c>
      <c r="T22" s="22">
        <v>11</v>
      </c>
      <c r="U22" s="21" t="s">
        <v>86</v>
      </c>
      <c r="V22" s="21"/>
      <c r="W22" s="21">
        <v>3.3</v>
      </c>
      <c r="X22" s="21" t="s">
        <v>86</v>
      </c>
      <c r="Y22" s="21"/>
      <c r="Z22" s="21" t="s">
        <v>6</v>
      </c>
      <c r="AA22" s="97" t="s">
        <v>6</v>
      </c>
      <c r="AB22" s="98"/>
      <c r="AC22" s="21" t="s">
        <v>6</v>
      </c>
      <c r="AD22" s="97" t="s">
        <v>6</v>
      </c>
      <c r="AE22" s="98"/>
      <c r="AF22" s="21" t="s">
        <v>6</v>
      </c>
      <c r="AG22" s="62">
        <v>0</v>
      </c>
      <c r="AH22" s="61">
        <v>0</v>
      </c>
      <c r="AI22" s="21" t="s">
        <v>6</v>
      </c>
      <c r="AJ22" s="62">
        <v>0</v>
      </c>
      <c r="AK22" s="61">
        <v>0</v>
      </c>
      <c r="AL22" s="21">
        <v>4.4</v>
      </c>
      <c r="AM22" s="62">
        <v>6.6</v>
      </c>
      <c r="AN22" s="61">
        <v>4.77</v>
      </c>
      <c r="AO22" s="97">
        <v>18.6</v>
      </c>
      <c r="AP22" s="62">
        <v>19.6</v>
      </c>
      <c r="AQ22" s="61">
        <v>19.26</v>
      </c>
      <c r="AR22" s="21">
        <v>7.4</v>
      </c>
      <c r="AS22" s="21">
        <v>7.4</v>
      </c>
      <c r="AT22" s="21" t="s">
        <v>6</v>
      </c>
      <c r="AU22" s="21" t="s">
        <v>6</v>
      </c>
      <c r="AV22" s="21" t="s">
        <v>6</v>
      </c>
      <c r="AW22" s="21" t="s">
        <v>6</v>
      </c>
      <c r="AX22" s="23">
        <f t="shared" si="0"/>
        <v>304.28</v>
      </c>
      <c r="AY22" s="23">
        <f t="shared" si="2"/>
        <v>302.50000000000006</v>
      </c>
      <c r="AZ22" s="23">
        <f t="shared" si="3"/>
        <v>305.88</v>
      </c>
      <c r="BA22" s="24">
        <f t="shared" si="1"/>
        <v>1803.3</v>
      </c>
      <c r="BB22" s="99">
        <f t="shared" si="4"/>
        <v>2533.6</v>
      </c>
      <c r="BC22" s="100">
        <f t="shared" si="5"/>
        <v>1988.8799999999999</v>
      </c>
    </row>
    <row r="23" spans="1:55" ht="12.75">
      <c r="A23" s="90" t="s">
        <v>9</v>
      </c>
      <c r="B23" s="12">
        <v>209.8</v>
      </c>
      <c r="C23" s="12">
        <v>325.6</v>
      </c>
      <c r="D23" s="13">
        <v>455.74</v>
      </c>
      <c r="E23" s="12">
        <v>1534.7</v>
      </c>
      <c r="F23" s="12">
        <v>2220.5</v>
      </c>
      <c r="G23" s="13">
        <v>2329.89</v>
      </c>
      <c r="H23" s="12">
        <v>69.8</v>
      </c>
      <c r="I23" s="12">
        <v>69.7</v>
      </c>
      <c r="J23" s="13">
        <v>63.06</v>
      </c>
      <c r="K23" s="12">
        <v>1374.2</v>
      </c>
      <c r="L23" s="12">
        <v>1559.1</v>
      </c>
      <c r="M23" s="13">
        <v>1395.47</v>
      </c>
      <c r="N23" s="13">
        <v>0.13</v>
      </c>
      <c r="O23" s="13">
        <v>0.1</v>
      </c>
      <c r="P23" s="13">
        <v>0.18</v>
      </c>
      <c r="Q23" s="12">
        <v>0.2</v>
      </c>
      <c r="R23" s="12">
        <v>0.2</v>
      </c>
      <c r="S23" s="13">
        <v>1.06</v>
      </c>
      <c r="T23" s="27">
        <v>106.8</v>
      </c>
      <c r="U23" s="27" t="s">
        <v>86</v>
      </c>
      <c r="V23" s="27"/>
      <c r="W23" s="27">
        <v>168.4</v>
      </c>
      <c r="X23" s="27" t="s">
        <v>86</v>
      </c>
      <c r="Y23" s="27"/>
      <c r="Z23" s="12" t="s">
        <v>6</v>
      </c>
      <c r="AA23" s="73" t="s">
        <v>6</v>
      </c>
      <c r="AB23" s="91"/>
      <c r="AC23" s="12" t="s">
        <v>6</v>
      </c>
      <c r="AD23" s="73" t="s">
        <v>6</v>
      </c>
      <c r="AE23" s="91"/>
      <c r="AF23" s="12" t="s">
        <v>6</v>
      </c>
      <c r="AG23" s="58">
        <v>0</v>
      </c>
      <c r="AH23" s="64">
        <v>0</v>
      </c>
      <c r="AI23" s="12" t="s">
        <v>6</v>
      </c>
      <c r="AJ23" s="58">
        <v>0</v>
      </c>
      <c r="AK23" s="64">
        <v>0</v>
      </c>
      <c r="AL23" s="12">
        <v>3.9</v>
      </c>
      <c r="AM23" s="58">
        <v>3.9</v>
      </c>
      <c r="AN23" s="64">
        <v>4.15</v>
      </c>
      <c r="AO23" s="12">
        <v>0.9</v>
      </c>
      <c r="AP23" s="58">
        <v>0.9</v>
      </c>
      <c r="AQ23" s="64">
        <v>1.08</v>
      </c>
      <c r="AR23" s="12">
        <v>0.5</v>
      </c>
      <c r="AS23" s="12">
        <v>0.5</v>
      </c>
      <c r="AT23" s="12" t="s">
        <v>6</v>
      </c>
      <c r="AU23" s="12" t="s">
        <v>6</v>
      </c>
      <c r="AV23" s="12" t="s">
        <v>6</v>
      </c>
      <c r="AW23" s="12" t="s">
        <v>6</v>
      </c>
      <c r="AX23" s="93">
        <f t="shared" si="0"/>
        <v>390.43</v>
      </c>
      <c r="AY23" s="93">
        <f t="shared" si="2"/>
        <v>399.3</v>
      </c>
      <c r="AZ23" s="93">
        <f t="shared" si="3"/>
        <v>523.1299999999999</v>
      </c>
      <c r="BA23" s="94">
        <f t="shared" si="1"/>
        <v>3078.9</v>
      </c>
      <c r="BB23" s="95">
        <f t="shared" si="4"/>
        <v>3781.2</v>
      </c>
      <c r="BC23" s="96">
        <f t="shared" si="5"/>
        <v>3727.4999999999995</v>
      </c>
    </row>
    <row r="24" spans="1:55" s="20" customFormat="1" ht="12.75">
      <c r="A24" s="88" t="s">
        <v>44</v>
      </c>
      <c r="B24" s="21">
        <v>37.7</v>
      </c>
      <c r="C24" s="22">
        <v>72</v>
      </c>
      <c r="D24" s="22">
        <v>83.77</v>
      </c>
      <c r="E24" s="97">
        <v>577.6</v>
      </c>
      <c r="F24" s="97">
        <v>779.6</v>
      </c>
      <c r="G24" s="98">
        <v>850.2</v>
      </c>
      <c r="H24" s="21">
        <v>212.1</v>
      </c>
      <c r="I24" s="21">
        <v>259.5</v>
      </c>
      <c r="J24" s="22">
        <v>261.24</v>
      </c>
      <c r="K24" s="97">
        <v>3469.2</v>
      </c>
      <c r="L24" s="97">
        <v>4112.4</v>
      </c>
      <c r="M24" s="98">
        <v>3902.63</v>
      </c>
      <c r="N24" s="97">
        <v>1.6</v>
      </c>
      <c r="O24" s="97">
        <v>1.6</v>
      </c>
      <c r="P24" s="97">
        <v>1.6</v>
      </c>
      <c r="Q24" s="98">
        <v>22</v>
      </c>
      <c r="R24" s="98">
        <v>22</v>
      </c>
      <c r="S24" s="98">
        <v>22.03</v>
      </c>
      <c r="T24" s="21" t="s">
        <v>6</v>
      </c>
      <c r="U24" s="21" t="s">
        <v>86</v>
      </c>
      <c r="V24" s="21"/>
      <c r="W24" s="21" t="s">
        <v>6</v>
      </c>
      <c r="X24" s="21" t="s">
        <v>86</v>
      </c>
      <c r="Y24" s="21"/>
      <c r="Z24" s="21">
        <v>0.1</v>
      </c>
      <c r="AA24" s="21">
        <v>0.1</v>
      </c>
      <c r="AB24" s="22">
        <v>0.1</v>
      </c>
      <c r="AC24" s="21" t="s">
        <v>6</v>
      </c>
      <c r="AD24" s="21">
        <v>0</v>
      </c>
      <c r="AE24" s="22">
        <v>0</v>
      </c>
      <c r="AF24" s="21" t="s">
        <v>6</v>
      </c>
      <c r="AG24" s="62">
        <v>0</v>
      </c>
      <c r="AH24" s="61">
        <v>10.5</v>
      </c>
      <c r="AI24" s="21" t="s">
        <v>6</v>
      </c>
      <c r="AJ24" s="62">
        <v>0</v>
      </c>
      <c r="AK24" s="61">
        <v>4</v>
      </c>
      <c r="AL24" s="21" t="s">
        <v>6</v>
      </c>
      <c r="AM24" s="61">
        <v>0</v>
      </c>
      <c r="AN24" s="61">
        <v>0</v>
      </c>
      <c r="AO24" s="21" t="s">
        <v>6</v>
      </c>
      <c r="AP24" s="62">
        <v>0</v>
      </c>
      <c r="AQ24" s="61">
        <v>0</v>
      </c>
      <c r="AR24" s="21" t="s">
        <v>6</v>
      </c>
      <c r="AS24" s="21" t="s">
        <v>6</v>
      </c>
      <c r="AT24" s="21" t="s">
        <v>6</v>
      </c>
      <c r="AU24" s="21" t="s">
        <v>6</v>
      </c>
      <c r="AV24" s="21" t="s">
        <v>6</v>
      </c>
      <c r="AW24" s="21" t="s">
        <v>6</v>
      </c>
      <c r="AX24" s="23">
        <f t="shared" si="0"/>
        <v>251.5</v>
      </c>
      <c r="AY24" s="23">
        <f t="shared" si="2"/>
        <v>333.20000000000005</v>
      </c>
      <c r="AZ24" s="23">
        <f t="shared" si="3"/>
        <v>357.21000000000004</v>
      </c>
      <c r="BA24" s="24">
        <f t="shared" si="1"/>
        <v>4068.7999999999997</v>
      </c>
      <c r="BB24" s="99">
        <f t="shared" si="4"/>
        <v>4914</v>
      </c>
      <c r="BC24" s="100">
        <f t="shared" si="5"/>
        <v>4778.86</v>
      </c>
    </row>
    <row r="25" spans="1:55" ht="12.75">
      <c r="A25" s="90" t="s">
        <v>10</v>
      </c>
      <c r="B25" s="12">
        <v>351</v>
      </c>
      <c r="C25" s="12">
        <v>377.8</v>
      </c>
      <c r="D25" s="13">
        <v>371.8</v>
      </c>
      <c r="E25" s="12">
        <v>5712.4</v>
      </c>
      <c r="F25" s="12">
        <v>6273.6</v>
      </c>
      <c r="G25" s="13">
        <v>6428.1</v>
      </c>
      <c r="H25" s="12">
        <v>441.2</v>
      </c>
      <c r="I25" s="12">
        <v>466.3</v>
      </c>
      <c r="J25" s="13">
        <v>454.7</v>
      </c>
      <c r="K25" s="12">
        <v>7082.2</v>
      </c>
      <c r="L25" s="12">
        <v>9056.4</v>
      </c>
      <c r="M25" s="13">
        <v>7662.5</v>
      </c>
      <c r="N25" s="13">
        <v>27.01</v>
      </c>
      <c r="O25" s="13">
        <v>27</v>
      </c>
      <c r="P25" s="13">
        <v>29.22</v>
      </c>
      <c r="Q25" s="12">
        <v>203.9</v>
      </c>
      <c r="R25" s="12">
        <v>203.9</v>
      </c>
      <c r="S25" s="13">
        <v>211.54</v>
      </c>
      <c r="T25" s="27" t="s">
        <v>6</v>
      </c>
      <c r="U25" s="27" t="s">
        <v>86</v>
      </c>
      <c r="V25" s="27"/>
      <c r="W25" s="27" t="s">
        <v>6</v>
      </c>
      <c r="X25" s="27" t="s">
        <v>86</v>
      </c>
      <c r="Y25" s="27"/>
      <c r="Z25" s="12">
        <v>3.7</v>
      </c>
      <c r="AA25" s="12">
        <v>3.7</v>
      </c>
      <c r="AB25" s="13">
        <v>3.41</v>
      </c>
      <c r="AC25" s="12">
        <v>22.2</v>
      </c>
      <c r="AD25" s="12">
        <v>22.2</v>
      </c>
      <c r="AE25" s="13">
        <v>19.8</v>
      </c>
      <c r="AF25" s="12">
        <v>730.5</v>
      </c>
      <c r="AG25" s="64">
        <v>732</v>
      </c>
      <c r="AH25" s="64">
        <v>879.68</v>
      </c>
      <c r="AI25" s="12">
        <v>1777</v>
      </c>
      <c r="AJ25" s="58">
        <v>1781.4</v>
      </c>
      <c r="AK25" s="64">
        <v>4233.4</v>
      </c>
      <c r="AL25" s="12">
        <v>217.7</v>
      </c>
      <c r="AM25" s="58">
        <v>259.1</v>
      </c>
      <c r="AN25" s="64">
        <v>265.12</v>
      </c>
      <c r="AO25" s="12">
        <v>303.2</v>
      </c>
      <c r="AP25" s="58">
        <v>460.4</v>
      </c>
      <c r="AQ25" s="64">
        <v>502.46</v>
      </c>
      <c r="AR25" s="12" t="s">
        <v>6</v>
      </c>
      <c r="AS25" s="12" t="s">
        <v>6</v>
      </c>
      <c r="AT25" s="12" t="s">
        <v>6</v>
      </c>
      <c r="AU25" s="12" t="s">
        <v>6</v>
      </c>
      <c r="AV25" s="12" t="s">
        <v>6</v>
      </c>
      <c r="AW25" s="12" t="s">
        <v>6</v>
      </c>
      <c r="AX25" s="93">
        <f t="shared" si="0"/>
        <v>1771.1100000000001</v>
      </c>
      <c r="AY25" s="93">
        <f t="shared" si="2"/>
        <v>1865.9</v>
      </c>
      <c r="AZ25" s="93">
        <f t="shared" si="3"/>
        <v>2003.9299999999998</v>
      </c>
      <c r="BA25" s="94">
        <f t="shared" si="1"/>
        <v>15100.9</v>
      </c>
      <c r="BB25" s="95">
        <f t="shared" si="4"/>
        <v>17797.9</v>
      </c>
      <c r="BC25" s="96">
        <f t="shared" si="5"/>
        <v>19057.8</v>
      </c>
    </row>
    <row r="26" spans="1:55" s="20" customFormat="1" ht="12.75">
      <c r="A26" s="88" t="s">
        <v>11</v>
      </c>
      <c r="B26" s="21">
        <v>296.7</v>
      </c>
      <c r="C26" s="21">
        <v>301.3</v>
      </c>
      <c r="D26" s="22">
        <v>296.14</v>
      </c>
      <c r="E26" s="21">
        <v>2398.3</v>
      </c>
      <c r="F26" s="21">
        <v>2508.3</v>
      </c>
      <c r="G26" s="22">
        <v>2429.54</v>
      </c>
      <c r="H26" s="21">
        <v>151.6</v>
      </c>
      <c r="I26" s="21">
        <v>149.5</v>
      </c>
      <c r="J26" s="22">
        <v>149.05</v>
      </c>
      <c r="K26" s="21">
        <v>3518.1</v>
      </c>
      <c r="L26" s="21">
        <v>3392.7</v>
      </c>
      <c r="M26" s="22">
        <v>3626</v>
      </c>
      <c r="N26" s="21" t="s">
        <v>6</v>
      </c>
      <c r="O26" s="97" t="s">
        <v>6</v>
      </c>
      <c r="P26" s="97">
        <v>0</v>
      </c>
      <c r="Q26" s="21" t="s">
        <v>6</v>
      </c>
      <c r="R26" s="97" t="s">
        <v>6</v>
      </c>
      <c r="S26" s="98">
        <v>0</v>
      </c>
      <c r="T26" s="21" t="s">
        <v>6</v>
      </c>
      <c r="U26" s="21" t="s">
        <v>86</v>
      </c>
      <c r="V26" s="21"/>
      <c r="W26" s="21" t="s">
        <v>6</v>
      </c>
      <c r="X26" s="21" t="s">
        <v>86</v>
      </c>
      <c r="Y26" s="21"/>
      <c r="Z26" s="21" t="s">
        <v>6</v>
      </c>
      <c r="AA26" s="97" t="s">
        <v>6</v>
      </c>
      <c r="AB26" s="98"/>
      <c r="AC26" s="21" t="s">
        <v>6</v>
      </c>
      <c r="AD26" s="97" t="s">
        <v>6</v>
      </c>
      <c r="AE26" s="98"/>
      <c r="AF26" s="21">
        <v>968.2</v>
      </c>
      <c r="AG26" s="62">
        <v>974.8</v>
      </c>
      <c r="AH26" s="61">
        <v>958.29</v>
      </c>
      <c r="AI26" s="21">
        <v>4176.5</v>
      </c>
      <c r="AJ26" s="62">
        <v>4182.1</v>
      </c>
      <c r="AK26" s="61">
        <v>4171.07</v>
      </c>
      <c r="AL26" s="21">
        <v>264.4</v>
      </c>
      <c r="AM26" s="62">
        <v>234.8</v>
      </c>
      <c r="AN26" s="61">
        <v>254.55</v>
      </c>
      <c r="AO26" s="21">
        <v>136</v>
      </c>
      <c r="AP26" s="62">
        <v>113.1</v>
      </c>
      <c r="AQ26" s="61">
        <v>112.8</v>
      </c>
      <c r="AR26" s="21" t="s">
        <v>6</v>
      </c>
      <c r="AS26" s="21" t="s">
        <v>6</v>
      </c>
      <c r="AT26" s="21" t="s">
        <v>6</v>
      </c>
      <c r="AU26" s="21" t="s">
        <v>6</v>
      </c>
      <c r="AV26" s="21" t="s">
        <v>6</v>
      </c>
      <c r="AW26" s="21" t="s">
        <v>6</v>
      </c>
      <c r="AX26" s="23">
        <f t="shared" si="0"/>
        <v>1680.9</v>
      </c>
      <c r="AY26" s="23">
        <f t="shared" si="2"/>
        <v>1660.3999999999999</v>
      </c>
      <c r="AZ26" s="23">
        <f t="shared" si="3"/>
        <v>1658.03</v>
      </c>
      <c r="BA26" s="24">
        <f t="shared" si="1"/>
        <v>10228.9</v>
      </c>
      <c r="BB26" s="99">
        <f t="shared" si="4"/>
        <v>10196.2</v>
      </c>
      <c r="BC26" s="100">
        <f t="shared" si="5"/>
        <v>10339.41</v>
      </c>
    </row>
    <row r="27" spans="1:55" ht="12.75">
      <c r="A27" s="90" t="s">
        <v>17</v>
      </c>
      <c r="B27" s="12">
        <v>113.1</v>
      </c>
      <c r="C27" s="12">
        <v>132.3</v>
      </c>
      <c r="D27" s="13">
        <v>159.57</v>
      </c>
      <c r="E27" s="12">
        <v>2864</v>
      </c>
      <c r="F27" s="12">
        <v>3373.5</v>
      </c>
      <c r="G27" s="13">
        <v>3391.28</v>
      </c>
      <c r="H27" s="12">
        <v>250.7</v>
      </c>
      <c r="I27" s="12">
        <v>283.7</v>
      </c>
      <c r="J27" s="13">
        <v>506.99</v>
      </c>
      <c r="K27" s="12">
        <v>3112.6</v>
      </c>
      <c r="L27" s="12">
        <v>3698.6</v>
      </c>
      <c r="M27" s="13">
        <v>10084.01</v>
      </c>
      <c r="N27" s="13">
        <v>6.59</v>
      </c>
      <c r="O27" s="13">
        <v>7.7</v>
      </c>
      <c r="P27" s="13">
        <v>15.61</v>
      </c>
      <c r="Q27" s="13">
        <v>5</v>
      </c>
      <c r="R27" s="13">
        <v>6</v>
      </c>
      <c r="S27" s="13">
        <v>150.67</v>
      </c>
      <c r="T27" s="27" t="s">
        <v>6</v>
      </c>
      <c r="U27" s="27" t="s">
        <v>86</v>
      </c>
      <c r="V27" s="27"/>
      <c r="W27" s="27" t="s">
        <v>6</v>
      </c>
      <c r="X27" s="27" t="s">
        <v>86</v>
      </c>
      <c r="Y27" s="27"/>
      <c r="Z27" s="12">
        <v>29.1</v>
      </c>
      <c r="AA27" s="12">
        <v>33.9</v>
      </c>
      <c r="AB27" s="13">
        <v>43.6</v>
      </c>
      <c r="AC27" s="13">
        <v>174</v>
      </c>
      <c r="AD27" s="13">
        <v>201.5</v>
      </c>
      <c r="AE27" s="13">
        <v>106.81</v>
      </c>
      <c r="AF27" s="12" t="s">
        <v>6</v>
      </c>
      <c r="AG27" s="58">
        <v>0</v>
      </c>
      <c r="AH27" s="64">
        <v>0</v>
      </c>
      <c r="AI27" s="12" t="s">
        <v>6</v>
      </c>
      <c r="AJ27" s="58">
        <v>0</v>
      </c>
      <c r="AK27" s="64">
        <v>0</v>
      </c>
      <c r="AL27" s="12">
        <v>197.1</v>
      </c>
      <c r="AM27" s="58">
        <v>287.5</v>
      </c>
      <c r="AN27" s="64">
        <v>299.91</v>
      </c>
      <c r="AO27" s="12">
        <v>236.3</v>
      </c>
      <c r="AP27" s="58">
        <v>413.7</v>
      </c>
      <c r="AQ27" s="64">
        <v>461.17</v>
      </c>
      <c r="AR27" s="12" t="s">
        <v>6</v>
      </c>
      <c r="AS27" s="12" t="s">
        <v>6</v>
      </c>
      <c r="AT27" s="12" t="s">
        <v>6</v>
      </c>
      <c r="AU27" s="12" t="s">
        <v>6</v>
      </c>
      <c r="AV27" s="12" t="s">
        <v>6</v>
      </c>
      <c r="AW27" s="12" t="s">
        <v>6</v>
      </c>
      <c r="AX27" s="93">
        <f t="shared" si="0"/>
        <v>596.5899999999999</v>
      </c>
      <c r="AY27" s="93">
        <f t="shared" si="2"/>
        <v>745.0999999999999</v>
      </c>
      <c r="AZ27" s="93">
        <f t="shared" si="3"/>
        <v>1025.68</v>
      </c>
      <c r="BA27" s="94">
        <f t="shared" si="1"/>
        <v>6391.900000000001</v>
      </c>
      <c r="BB27" s="95">
        <f t="shared" si="4"/>
        <v>7693.3</v>
      </c>
      <c r="BC27" s="96">
        <f t="shared" si="5"/>
        <v>14193.94</v>
      </c>
    </row>
    <row r="28" spans="1:55" s="20" customFormat="1" ht="12.75">
      <c r="A28" s="88" t="s">
        <v>22</v>
      </c>
      <c r="B28" s="21">
        <v>1540.6</v>
      </c>
      <c r="C28" s="22">
        <v>1537</v>
      </c>
      <c r="D28" s="22">
        <v>1560</v>
      </c>
      <c r="E28" s="97">
        <v>10396.6</v>
      </c>
      <c r="F28" s="98">
        <v>9513</v>
      </c>
      <c r="G28" s="98">
        <v>10538</v>
      </c>
      <c r="H28" s="21">
        <v>451.8</v>
      </c>
      <c r="I28" s="22">
        <v>611</v>
      </c>
      <c r="J28" s="22">
        <v>591</v>
      </c>
      <c r="K28" s="21">
        <v>6172.6</v>
      </c>
      <c r="L28" s="22">
        <v>7504</v>
      </c>
      <c r="M28" s="22">
        <v>8778</v>
      </c>
      <c r="N28" s="22">
        <v>17.51</v>
      </c>
      <c r="O28" s="22">
        <v>17.5</v>
      </c>
      <c r="P28" s="22">
        <v>18.88</v>
      </c>
      <c r="Q28" s="97">
        <v>91.1</v>
      </c>
      <c r="R28" s="97">
        <v>91.1</v>
      </c>
      <c r="S28" s="98">
        <v>104</v>
      </c>
      <c r="T28" s="21" t="s">
        <v>6</v>
      </c>
      <c r="U28" s="21" t="s">
        <v>86</v>
      </c>
      <c r="V28" s="21"/>
      <c r="W28" s="21" t="s">
        <v>6</v>
      </c>
      <c r="X28" s="21" t="s">
        <v>86</v>
      </c>
      <c r="Y28" s="21"/>
      <c r="Z28" s="21" t="s">
        <v>6</v>
      </c>
      <c r="AA28" s="97" t="s">
        <v>6</v>
      </c>
      <c r="AB28" s="98"/>
      <c r="AC28" s="21" t="s">
        <v>6</v>
      </c>
      <c r="AD28" s="97" t="s">
        <v>6</v>
      </c>
      <c r="AE28" s="98"/>
      <c r="AF28" s="21">
        <v>198.2</v>
      </c>
      <c r="AG28" s="62">
        <v>204.2</v>
      </c>
      <c r="AH28" s="61">
        <v>206.2</v>
      </c>
      <c r="AI28" s="97">
        <v>321.6</v>
      </c>
      <c r="AJ28" s="62">
        <v>331.6</v>
      </c>
      <c r="AK28" s="61">
        <v>339.58</v>
      </c>
      <c r="AL28" s="21">
        <v>113.6</v>
      </c>
      <c r="AM28" s="62">
        <v>116.5</v>
      </c>
      <c r="AN28" s="61">
        <v>116.52</v>
      </c>
      <c r="AO28" s="21">
        <v>96.6</v>
      </c>
      <c r="AP28" s="62">
        <v>100.6</v>
      </c>
      <c r="AQ28" s="61">
        <v>106.47</v>
      </c>
      <c r="AR28" s="21" t="s">
        <v>6</v>
      </c>
      <c r="AS28" s="21" t="s">
        <v>6</v>
      </c>
      <c r="AT28" s="21" t="s">
        <v>6</v>
      </c>
      <c r="AU28" s="21" t="s">
        <v>6</v>
      </c>
      <c r="AV28" s="21" t="s">
        <v>6</v>
      </c>
      <c r="AW28" s="21" t="s">
        <v>6</v>
      </c>
      <c r="AX28" s="23">
        <f t="shared" si="0"/>
        <v>2321.7099999999996</v>
      </c>
      <c r="AY28" s="23">
        <f t="shared" si="2"/>
        <v>2486.2</v>
      </c>
      <c r="AZ28" s="23">
        <f t="shared" si="3"/>
        <v>2492.6</v>
      </c>
      <c r="BA28" s="24">
        <f t="shared" si="1"/>
        <v>17078.499999999996</v>
      </c>
      <c r="BB28" s="99">
        <f t="shared" si="4"/>
        <v>17540.299999999996</v>
      </c>
      <c r="BC28" s="100">
        <f t="shared" si="5"/>
        <v>19866.050000000003</v>
      </c>
    </row>
    <row r="29" spans="1:55" ht="12.75">
      <c r="A29" s="90" t="s">
        <v>45</v>
      </c>
      <c r="B29" s="12">
        <v>38.4</v>
      </c>
      <c r="C29" s="12">
        <v>68.7</v>
      </c>
      <c r="D29" s="13">
        <v>49.47</v>
      </c>
      <c r="E29" s="12">
        <v>281.9</v>
      </c>
      <c r="F29" s="12">
        <v>286.3</v>
      </c>
      <c r="G29" s="13">
        <v>405.85</v>
      </c>
      <c r="H29" s="12">
        <v>19.9</v>
      </c>
      <c r="I29" s="12">
        <v>22.2</v>
      </c>
      <c r="J29" s="13">
        <v>20.83</v>
      </c>
      <c r="K29" s="12">
        <v>221.8</v>
      </c>
      <c r="L29" s="12">
        <v>236.5</v>
      </c>
      <c r="M29" s="13">
        <v>200.32</v>
      </c>
      <c r="N29" s="12" t="s">
        <v>6</v>
      </c>
      <c r="O29" s="12">
        <v>0</v>
      </c>
      <c r="P29" s="12">
        <v>0</v>
      </c>
      <c r="Q29" s="12" t="s">
        <v>6</v>
      </c>
      <c r="R29" s="12">
        <v>0</v>
      </c>
      <c r="S29" s="13">
        <v>0</v>
      </c>
      <c r="T29" s="27" t="s">
        <v>6</v>
      </c>
      <c r="U29" s="27" t="s">
        <v>86</v>
      </c>
      <c r="V29" s="27"/>
      <c r="W29" s="27" t="s">
        <v>6</v>
      </c>
      <c r="X29" s="27" t="s">
        <v>86</v>
      </c>
      <c r="Y29" s="27"/>
      <c r="Z29" s="12" t="s">
        <v>6</v>
      </c>
      <c r="AA29" s="73" t="s">
        <v>6</v>
      </c>
      <c r="AB29" s="91"/>
      <c r="AC29" s="12" t="s">
        <v>6</v>
      </c>
      <c r="AD29" s="73" t="s">
        <v>6</v>
      </c>
      <c r="AE29" s="91"/>
      <c r="AF29" s="12" t="s">
        <v>6</v>
      </c>
      <c r="AG29" s="58">
        <v>0</v>
      </c>
      <c r="AH29" s="64">
        <v>0</v>
      </c>
      <c r="AI29" s="12" t="s">
        <v>6</v>
      </c>
      <c r="AJ29" s="58">
        <v>0</v>
      </c>
      <c r="AK29" s="64">
        <v>0</v>
      </c>
      <c r="AL29" s="12">
        <v>9</v>
      </c>
      <c r="AM29" s="58">
        <v>10.5</v>
      </c>
      <c r="AN29" s="64">
        <v>10.47</v>
      </c>
      <c r="AO29" s="12">
        <v>7.8</v>
      </c>
      <c r="AP29" s="58">
        <v>24.1</v>
      </c>
      <c r="AQ29" s="64">
        <v>24.14</v>
      </c>
      <c r="AR29" s="12" t="s">
        <v>6</v>
      </c>
      <c r="AS29" s="12" t="s">
        <v>6</v>
      </c>
      <c r="AT29" s="12" t="s">
        <v>6</v>
      </c>
      <c r="AU29" s="12" t="s">
        <v>6</v>
      </c>
      <c r="AV29" s="12" t="s">
        <v>6</v>
      </c>
      <c r="AW29" s="12" t="s">
        <v>6</v>
      </c>
      <c r="AX29" s="93">
        <f t="shared" si="0"/>
        <v>67.3</v>
      </c>
      <c r="AY29" s="93">
        <f t="shared" si="2"/>
        <v>101.4</v>
      </c>
      <c r="AZ29" s="93">
        <f t="shared" si="3"/>
        <v>80.77</v>
      </c>
      <c r="BA29" s="94">
        <f t="shared" si="1"/>
        <v>511.5</v>
      </c>
      <c r="BB29" s="95">
        <f t="shared" si="4"/>
        <v>546.9</v>
      </c>
      <c r="BC29" s="96">
        <f t="shared" si="5"/>
        <v>630.3100000000001</v>
      </c>
    </row>
    <row r="30" spans="1:55" s="20" customFormat="1" ht="12.75">
      <c r="A30" s="88" t="s">
        <v>18</v>
      </c>
      <c r="B30" s="21">
        <v>32.9</v>
      </c>
      <c r="C30" s="21">
        <v>30.2</v>
      </c>
      <c r="D30" s="22">
        <v>32.31</v>
      </c>
      <c r="E30" s="21">
        <v>294.8</v>
      </c>
      <c r="F30" s="21">
        <v>241.9</v>
      </c>
      <c r="G30" s="22">
        <v>300.42</v>
      </c>
      <c r="H30" s="21">
        <v>44.3</v>
      </c>
      <c r="I30" s="21">
        <v>41.8</v>
      </c>
      <c r="J30" s="22">
        <v>39.46</v>
      </c>
      <c r="K30" s="21">
        <v>415.8</v>
      </c>
      <c r="L30" s="21">
        <v>356.5</v>
      </c>
      <c r="M30" s="22">
        <v>385.01</v>
      </c>
      <c r="N30" s="21" t="s">
        <v>6</v>
      </c>
      <c r="O30" s="97" t="s">
        <v>6</v>
      </c>
      <c r="P30" s="97">
        <v>0</v>
      </c>
      <c r="Q30" s="21" t="s">
        <v>6</v>
      </c>
      <c r="R30" s="97" t="s">
        <v>6</v>
      </c>
      <c r="S30" s="98">
        <v>0</v>
      </c>
      <c r="T30" s="21" t="s">
        <v>6</v>
      </c>
      <c r="U30" s="21" t="s">
        <v>86</v>
      </c>
      <c r="V30" s="21"/>
      <c r="W30" s="21" t="s">
        <v>6</v>
      </c>
      <c r="X30" s="21" t="s">
        <v>86</v>
      </c>
      <c r="Y30" s="21"/>
      <c r="Z30" s="21" t="s">
        <v>6</v>
      </c>
      <c r="AA30" s="97" t="s">
        <v>6</v>
      </c>
      <c r="AB30" s="98"/>
      <c r="AC30" s="21" t="s">
        <v>6</v>
      </c>
      <c r="AD30" s="97" t="s">
        <v>6</v>
      </c>
      <c r="AE30" s="98"/>
      <c r="AF30" s="21">
        <v>12.4</v>
      </c>
      <c r="AG30" s="62">
        <v>12.4</v>
      </c>
      <c r="AH30" s="61">
        <v>22.62</v>
      </c>
      <c r="AI30" s="21">
        <v>17.1</v>
      </c>
      <c r="AJ30" s="62">
        <v>17.1</v>
      </c>
      <c r="AK30" s="61">
        <v>28.83</v>
      </c>
      <c r="AL30" s="21">
        <v>17.4</v>
      </c>
      <c r="AM30" s="62">
        <v>16.8</v>
      </c>
      <c r="AN30" s="61">
        <v>16.84</v>
      </c>
      <c r="AO30" s="21">
        <v>72</v>
      </c>
      <c r="AP30" s="62">
        <v>71.4</v>
      </c>
      <c r="AQ30" s="61">
        <v>74.82</v>
      </c>
      <c r="AR30" s="21" t="s">
        <v>6</v>
      </c>
      <c r="AS30" s="21" t="s">
        <v>6</v>
      </c>
      <c r="AT30" s="21" t="s">
        <v>6</v>
      </c>
      <c r="AU30" s="21" t="s">
        <v>6</v>
      </c>
      <c r="AV30" s="21" t="s">
        <v>6</v>
      </c>
      <c r="AW30" s="21" t="s">
        <v>6</v>
      </c>
      <c r="AX30" s="23">
        <f t="shared" si="0"/>
        <v>107</v>
      </c>
      <c r="AY30" s="23">
        <f t="shared" si="2"/>
        <v>101.2</v>
      </c>
      <c r="AZ30" s="23">
        <f t="shared" si="3"/>
        <v>111.23000000000002</v>
      </c>
      <c r="BA30" s="24">
        <f t="shared" si="1"/>
        <v>799.7</v>
      </c>
      <c r="BB30" s="99">
        <f t="shared" si="4"/>
        <v>686.9</v>
      </c>
      <c r="BC30" s="100">
        <f t="shared" si="5"/>
        <v>789.0800000000002</v>
      </c>
    </row>
    <row r="31" spans="1:55" ht="12.75">
      <c r="A31" s="90" t="s">
        <v>12</v>
      </c>
      <c r="B31" s="12">
        <v>27.1</v>
      </c>
      <c r="C31" s="13">
        <v>27</v>
      </c>
      <c r="D31" s="13">
        <v>43.68</v>
      </c>
      <c r="E31" s="12">
        <v>328.3</v>
      </c>
      <c r="F31" s="12">
        <v>211.5</v>
      </c>
      <c r="G31" s="13">
        <v>275.71</v>
      </c>
      <c r="H31" s="12">
        <v>10.6</v>
      </c>
      <c r="I31" s="12">
        <v>17.5</v>
      </c>
      <c r="J31" s="13">
        <v>37.42</v>
      </c>
      <c r="K31" s="12">
        <v>179.1</v>
      </c>
      <c r="L31" s="12">
        <v>115.6</v>
      </c>
      <c r="M31" s="13">
        <v>221</v>
      </c>
      <c r="N31" s="12" t="s">
        <v>6</v>
      </c>
      <c r="O31" s="12">
        <v>0.1</v>
      </c>
      <c r="P31" s="12">
        <v>0.13</v>
      </c>
      <c r="Q31" s="12" t="s">
        <v>6</v>
      </c>
      <c r="R31" s="12">
        <v>0</v>
      </c>
      <c r="S31" s="13">
        <v>0</v>
      </c>
      <c r="T31" s="27" t="s">
        <v>6</v>
      </c>
      <c r="U31" s="27" t="s">
        <v>86</v>
      </c>
      <c r="V31" s="27"/>
      <c r="W31" s="27" t="s">
        <v>6</v>
      </c>
      <c r="X31" s="27" t="s">
        <v>86</v>
      </c>
      <c r="Y31" s="27"/>
      <c r="Z31" s="12">
        <v>1.9</v>
      </c>
      <c r="AA31" s="12">
        <v>1.9</v>
      </c>
      <c r="AB31" s="13">
        <v>0.02</v>
      </c>
      <c r="AC31" s="12">
        <v>13.9</v>
      </c>
      <c r="AD31" s="12">
        <v>13.9</v>
      </c>
      <c r="AE31" s="13">
        <v>0.06</v>
      </c>
      <c r="AF31" s="12">
        <v>6.6</v>
      </c>
      <c r="AG31" s="58">
        <v>6.6</v>
      </c>
      <c r="AH31" s="64">
        <v>5.03</v>
      </c>
      <c r="AI31" s="12">
        <v>8.2</v>
      </c>
      <c r="AJ31" s="58">
        <v>8.2</v>
      </c>
      <c r="AK31" s="64">
        <v>14.45</v>
      </c>
      <c r="AL31" s="12">
        <v>22.7</v>
      </c>
      <c r="AM31" s="58">
        <v>21.4</v>
      </c>
      <c r="AN31" s="64">
        <v>20.65</v>
      </c>
      <c r="AO31" s="12">
        <v>80.6</v>
      </c>
      <c r="AP31" s="58">
        <v>110.5</v>
      </c>
      <c r="AQ31" s="64">
        <v>114.98</v>
      </c>
      <c r="AR31" s="12" t="s">
        <v>6</v>
      </c>
      <c r="AS31" s="12" t="s">
        <v>6</v>
      </c>
      <c r="AT31" s="12" t="s">
        <v>6</v>
      </c>
      <c r="AU31" s="12" t="s">
        <v>6</v>
      </c>
      <c r="AV31" s="12" t="s">
        <v>6</v>
      </c>
      <c r="AW31" s="12" t="s">
        <v>6</v>
      </c>
      <c r="AX31" s="93">
        <f t="shared" si="0"/>
        <v>68.9</v>
      </c>
      <c r="AY31" s="93">
        <f t="shared" si="2"/>
        <v>74.5</v>
      </c>
      <c r="AZ31" s="93">
        <f t="shared" si="3"/>
        <v>106.92999999999998</v>
      </c>
      <c r="BA31" s="94">
        <f t="shared" si="1"/>
        <v>610.1</v>
      </c>
      <c r="BB31" s="95">
        <f t="shared" si="4"/>
        <v>459.7</v>
      </c>
      <c r="BC31" s="96">
        <f t="shared" si="5"/>
        <v>626.1999999999999</v>
      </c>
    </row>
    <row r="32" spans="1:55" s="20" customFormat="1" ht="12.75">
      <c r="A32" s="88" t="s">
        <v>19</v>
      </c>
      <c r="B32" s="21">
        <v>30.8</v>
      </c>
      <c r="C32" s="21">
        <v>18.2</v>
      </c>
      <c r="D32" s="22">
        <v>33.7</v>
      </c>
      <c r="E32" s="21">
        <v>223.7</v>
      </c>
      <c r="F32" s="21">
        <v>151.3</v>
      </c>
      <c r="G32" s="22">
        <v>347.68</v>
      </c>
      <c r="H32" s="21">
        <v>10.4</v>
      </c>
      <c r="I32" s="21">
        <v>10.7</v>
      </c>
      <c r="J32" s="22">
        <v>33.04</v>
      </c>
      <c r="K32" s="21">
        <v>78.3</v>
      </c>
      <c r="L32" s="21">
        <v>79.4</v>
      </c>
      <c r="M32" s="22">
        <v>222.63</v>
      </c>
      <c r="N32" s="21" t="s">
        <v>6</v>
      </c>
      <c r="O32" s="21">
        <v>0</v>
      </c>
      <c r="P32" s="21">
        <v>0.02</v>
      </c>
      <c r="Q32" s="21" t="s">
        <v>6</v>
      </c>
      <c r="R32" s="21">
        <v>0</v>
      </c>
      <c r="S32" s="22">
        <v>0</v>
      </c>
      <c r="T32" s="21" t="s">
        <v>6</v>
      </c>
      <c r="U32" s="21" t="s">
        <v>86</v>
      </c>
      <c r="V32" s="21"/>
      <c r="W32" s="21" t="s">
        <v>6</v>
      </c>
      <c r="X32" s="21" t="s">
        <v>86</v>
      </c>
      <c r="Y32" s="21"/>
      <c r="Z32" s="21" t="s">
        <v>6</v>
      </c>
      <c r="AA32" s="97" t="s">
        <v>6</v>
      </c>
      <c r="AB32" s="98"/>
      <c r="AC32" s="21" t="s">
        <v>6</v>
      </c>
      <c r="AD32" s="97" t="s">
        <v>6</v>
      </c>
      <c r="AE32" s="98"/>
      <c r="AF32" s="21">
        <f>0.2+0.9</f>
        <v>1.1</v>
      </c>
      <c r="AG32" s="62">
        <v>1.1</v>
      </c>
      <c r="AH32" s="61">
        <v>1.1</v>
      </c>
      <c r="AI32" s="21">
        <v>1.6</v>
      </c>
      <c r="AJ32" s="62">
        <v>1.6</v>
      </c>
      <c r="AK32" s="61">
        <v>1.6</v>
      </c>
      <c r="AL32" s="21">
        <v>7.2</v>
      </c>
      <c r="AM32" s="62">
        <v>7.5</v>
      </c>
      <c r="AN32" s="61">
        <v>9.77</v>
      </c>
      <c r="AO32" s="21">
        <v>38.6</v>
      </c>
      <c r="AP32" s="62">
        <v>38.5</v>
      </c>
      <c r="AQ32" s="61">
        <v>39.17</v>
      </c>
      <c r="AR32" s="21" t="s">
        <v>6</v>
      </c>
      <c r="AS32" s="21" t="s">
        <v>6</v>
      </c>
      <c r="AT32" s="21" t="s">
        <v>6</v>
      </c>
      <c r="AU32" s="21" t="s">
        <v>6</v>
      </c>
      <c r="AV32" s="21" t="s">
        <v>6</v>
      </c>
      <c r="AW32" s="21" t="s">
        <v>6</v>
      </c>
      <c r="AX32" s="23">
        <f t="shared" si="0"/>
        <v>49.50000000000001</v>
      </c>
      <c r="AY32" s="23">
        <f t="shared" si="2"/>
        <v>37.5</v>
      </c>
      <c r="AZ32" s="23">
        <f t="shared" si="3"/>
        <v>77.63</v>
      </c>
      <c r="BA32" s="24">
        <f t="shared" si="1"/>
        <v>342.20000000000005</v>
      </c>
      <c r="BB32" s="99">
        <f t="shared" si="4"/>
        <v>270.8</v>
      </c>
      <c r="BC32" s="100">
        <f t="shared" si="5"/>
        <v>611.0799999999999</v>
      </c>
    </row>
    <row r="33" spans="1:55" ht="12.75">
      <c r="A33" s="90" t="s">
        <v>46</v>
      </c>
      <c r="B33" s="12">
        <v>302.1</v>
      </c>
      <c r="C33" s="12">
        <v>320.7</v>
      </c>
      <c r="D33" s="13">
        <v>328.99</v>
      </c>
      <c r="E33" s="12">
        <v>1845.1</v>
      </c>
      <c r="F33" s="12">
        <v>2048.3</v>
      </c>
      <c r="G33" s="13">
        <v>2154.36</v>
      </c>
      <c r="H33" s="12">
        <v>694.2</v>
      </c>
      <c r="I33" s="12">
        <v>553.8</v>
      </c>
      <c r="J33" s="13">
        <v>690.07</v>
      </c>
      <c r="K33" s="12">
        <v>8963.6</v>
      </c>
      <c r="L33" s="12">
        <v>7790.1</v>
      </c>
      <c r="M33" s="13">
        <v>9520.56</v>
      </c>
      <c r="N33" s="13">
        <v>7.11</v>
      </c>
      <c r="O33" s="13">
        <v>7.4</v>
      </c>
      <c r="P33" s="13">
        <v>7.54</v>
      </c>
      <c r="Q33" s="12">
        <v>25.3</v>
      </c>
      <c r="R33" s="12">
        <v>3.7</v>
      </c>
      <c r="S33" s="13">
        <v>26.08</v>
      </c>
      <c r="T33" s="27"/>
      <c r="U33" s="27" t="s">
        <v>86</v>
      </c>
      <c r="V33" s="27"/>
      <c r="W33" s="27" t="s">
        <v>6</v>
      </c>
      <c r="X33" s="27" t="s">
        <v>86</v>
      </c>
      <c r="Y33" s="27"/>
      <c r="Z33" s="12">
        <v>1.9</v>
      </c>
      <c r="AA33" s="12">
        <v>1.9</v>
      </c>
      <c r="AB33" s="13">
        <v>1.92</v>
      </c>
      <c r="AC33" s="12">
        <v>0.6</v>
      </c>
      <c r="AD33" s="12">
        <v>0.6</v>
      </c>
      <c r="AE33" s="13">
        <v>0.64</v>
      </c>
      <c r="AF33" s="13">
        <v>194</v>
      </c>
      <c r="AG33" s="64">
        <v>200</v>
      </c>
      <c r="AH33" s="64">
        <v>211.44</v>
      </c>
      <c r="AI33" s="12">
        <v>274</v>
      </c>
      <c r="AJ33" s="64">
        <v>281</v>
      </c>
      <c r="AK33" s="64">
        <v>354.04</v>
      </c>
      <c r="AL33" s="12">
        <v>146.7</v>
      </c>
      <c r="AM33" s="64">
        <v>124</v>
      </c>
      <c r="AN33" s="64">
        <v>123.92</v>
      </c>
      <c r="AO33" s="12">
        <v>198.2</v>
      </c>
      <c r="AP33" s="58">
        <v>174.7</v>
      </c>
      <c r="AQ33" s="64">
        <v>187.5</v>
      </c>
      <c r="AR33" s="12" t="s">
        <v>6</v>
      </c>
      <c r="AS33" s="12" t="s">
        <v>6</v>
      </c>
      <c r="AT33" s="12" t="s">
        <v>6</v>
      </c>
      <c r="AU33" s="12" t="s">
        <v>6</v>
      </c>
      <c r="AV33" s="12" t="s">
        <v>6</v>
      </c>
      <c r="AW33" s="12" t="s">
        <v>6</v>
      </c>
      <c r="AX33" s="93">
        <f t="shared" si="0"/>
        <v>1346.01</v>
      </c>
      <c r="AY33" s="93">
        <f t="shared" si="2"/>
        <v>1207.8</v>
      </c>
      <c r="AZ33" s="93">
        <f t="shared" si="3"/>
        <v>1363.8800000000003</v>
      </c>
      <c r="BA33" s="94">
        <f t="shared" si="1"/>
        <v>11306.800000000001</v>
      </c>
      <c r="BB33" s="95">
        <f t="shared" si="4"/>
        <v>10298.400000000003</v>
      </c>
      <c r="BC33" s="96">
        <f t="shared" si="5"/>
        <v>12243.18</v>
      </c>
    </row>
    <row r="34" spans="1:55" s="20" customFormat="1" ht="12.75">
      <c r="A34" s="88" t="s">
        <v>47</v>
      </c>
      <c r="B34" s="21">
        <v>67.6</v>
      </c>
      <c r="C34" s="21">
        <v>69.8</v>
      </c>
      <c r="D34" s="22">
        <v>71.47</v>
      </c>
      <c r="E34" s="21">
        <v>1365.1</v>
      </c>
      <c r="F34" s="21">
        <v>1373.2</v>
      </c>
      <c r="G34" s="22">
        <v>1419.86</v>
      </c>
      <c r="H34" s="21">
        <v>183.3</v>
      </c>
      <c r="I34" s="21">
        <v>174.1</v>
      </c>
      <c r="J34" s="22">
        <v>178.22</v>
      </c>
      <c r="K34" s="21">
        <v>3522.5</v>
      </c>
      <c r="L34" s="21">
        <v>3585.8</v>
      </c>
      <c r="M34" s="22">
        <v>3674.53</v>
      </c>
      <c r="N34" s="21">
        <v>1.7</v>
      </c>
      <c r="O34" s="21">
        <v>1.7</v>
      </c>
      <c r="P34" s="21">
        <v>2.06</v>
      </c>
      <c r="Q34" s="98">
        <v>82</v>
      </c>
      <c r="R34" s="98">
        <v>82</v>
      </c>
      <c r="S34" s="98">
        <v>10.05</v>
      </c>
      <c r="T34" s="21" t="s">
        <v>6</v>
      </c>
      <c r="U34" s="21" t="s">
        <v>86</v>
      </c>
      <c r="V34" s="21"/>
      <c r="W34" s="21" t="s">
        <v>6</v>
      </c>
      <c r="X34" s="21" t="s">
        <v>86</v>
      </c>
      <c r="Y34" s="21"/>
      <c r="Z34" s="21">
        <v>2.4</v>
      </c>
      <c r="AA34" s="21">
        <v>7.1</v>
      </c>
      <c r="AB34" s="22">
        <v>7.12</v>
      </c>
      <c r="AC34" s="21">
        <v>1.1</v>
      </c>
      <c r="AD34" s="21">
        <v>1.3</v>
      </c>
      <c r="AE34" s="22">
        <v>1.29</v>
      </c>
      <c r="AF34" s="21" t="s">
        <v>6</v>
      </c>
      <c r="AG34" s="62">
        <v>0</v>
      </c>
      <c r="AH34" s="61">
        <v>0</v>
      </c>
      <c r="AI34" s="21" t="s">
        <v>6</v>
      </c>
      <c r="AJ34" s="62">
        <v>0</v>
      </c>
      <c r="AK34" s="61">
        <v>0</v>
      </c>
      <c r="AL34" s="21">
        <v>17.5</v>
      </c>
      <c r="AM34" s="62">
        <v>18.4</v>
      </c>
      <c r="AN34" s="61">
        <v>18.37</v>
      </c>
      <c r="AO34" s="21">
        <v>66.7</v>
      </c>
      <c r="AP34" s="62">
        <v>63.5</v>
      </c>
      <c r="AQ34" s="61">
        <v>68.21</v>
      </c>
      <c r="AR34" s="22">
        <v>20</v>
      </c>
      <c r="AS34" s="22">
        <v>20</v>
      </c>
      <c r="AT34" s="21" t="s">
        <v>6</v>
      </c>
      <c r="AU34" s="21" t="s">
        <v>6</v>
      </c>
      <c r="AV34" s="21" t="s">
        <v>6</v>
      </c>
      <c r="AW34" s="21" t="s">
        <v>6</v>
      </c>
      <c r="AX34" s="23">
        <f t="shared" si="0"/>
        <v>272.5</v>
      </c>
      <c r="AY34" s="23">
        <f t="shared" si="2"/>
        <v>271.09999999999997</v>
      </c>
      <c r="AZ34" s="23">
        <f t="shared" si="3"/>
        <v>277.24</v>
      </c>
      <c r="BA34" s="24">
        <f t="shared" si="1"/>
        <v>5057.400000000001</v>
      </c>
      <c r="BB34" s="99">
        <f t="shared" si="4"/>
        <v>5125.8</v>
      </c>
      <c r="BC34" s="100">
        <f t="shared" si="5"/>
        <v>5173.9400000000005</v>
      </c>
    </row>
    <row r="35" spans="1:55" ht="12.75">
      <c r="A35" s="90" t="s">
        <v>13</v>
      </c>
      <c r="B35" s="12">
        <v>32.1</v>
      </c>
      <c r="C35" s="12">
        <v>51.1</v>
      </c>
      <c r="D35" s="13">
        <v>48.76</v>
      </c>
      <c r="E35" s="73">
        <v>676.5</v>
      </c>
      <c r="F35" s="73">
        <v>695.1</v>
      </c>
      <c r="G35" s="91">
        <v>613.93</v>
      </c>
      <c r="H35" s="12">
        <v>131.9</v>
      </c>
      <c r="I35" s="12">
        <v>140.3</v>
      </c>
      <c r="J35" s="13">
        <v>181.71</v>
      </c>
      <c r="K35" s="12">
        <v>1071.9</v>
      </c>
      <c r="L35" s="13">
        <v>885</v>
      </c>
      <c r="M35" s="13">
        <v>1287.41</v>
      </c>
      <c r="N35" s="13">
        <v>3.28</v>
      </c>
      <c r="O35" s="13">
        <v>5.4</v>
      </c>
      <c r="P35" s="13">
        <v>2.49</v>
      </c>
      <c r="Q35" s="12">
        <v>4.9</v>
      </c>
      <c r="R35" s="12">
        <v>9.6</v>
      </c>
      <c r="S35" s="13">
        <v>2.69</v>
      </c>
      <c r="T35" s="27" t="s">
        <v>6</v>
      </c>
      <c r="U35" s="27" t="s">
        <v>86</v>
      </c>
      <c r="V35" s="27"/>
      <c r="W35" s="27" t="s">
        <v>6</v>
      </c>
      <c r="X35" s="27" t="s">
        <v>86</v>
      </c>
      <c r="Y35" s="27"/>
      <c r="Z35" s="12">
        <v>293.2</v>
      </c>
      <c r="AA35" s="12">
        <v>285.2</v>
      </c>
      <c r="AB35" s="13">
        <v>280.62</v>
      </c>
      <c r="AC35" s="12">
        <v>148.5</v>
      </c>
      <c r="AD35" s="12">
        <v>146.2</v>
      </c>
      <c r="AE35" s="13">
        <v>149.6</v>
      </c>
      <c r="AF35" s="12" t="s">
        <v>6</v>
      </c>
      <c r="AG35" s="58">
        <v>0</v>
      </c>
      <c r="AH35" s="64">
        <v>0</v>
      </c>
      <c r="AI35" s="12" t="s">
        <v>6</v>
      </c>
      <c r="AJ35" s="58">
        <v>0</v>
      </c>
      <c r="AK35" s="64">
        <v>0</v>
      </c>
      <c r="AL35" s="12">
        <v>489.7</v>
      </c>
      <c r="AM35" s="58">
        <v>598.9</v>
      </c>
      <c r="AN35" s="64">
        <v>730.51</v>
      </c>
      <c r="AO35" s="12">
        <v>437.2</v>
      </c>
      <c r="AP35" s="64">
        <v>668</v>
      </c>
      <c r="AQ35" s="64">
        <v>871.64</v>
      </c>
      <c r="AR35" s="12">
        <v>0.7</v>
      </c>
      <c r="AS35" s="12">
        <v>0.7</v>
      </c>
      <c r="AT35" s="12" t="s">
        <v>6</v>
      </c>
      <c r="AU35" s="12" t="s">
        <v>6</v>
      </c>
      <c r="AV35" s="12" t="s">
        <v>6</v>
      </c>
      <c r="AW35" s="12" t="s">
        <v>6</v>
      </c>
      <c r="AX35" s="93">
        <f t="shared" si="0"/>
        <v>950.1800000000001</v>
      </c>
      <c r="AY35" s="93">
        <f t="shared" si="2"/>
        <v>1080.9</v>
      </c>
      <c r="AZ35" s="93">
        <f t="shared" si="3"/>
        <v>1244.0900000000001</v>
      </c>
      <c r="BA35" s="94">
        <f t="shared" si="1"/>
        <v>2339.7</v>
      </c>
      <c r="BB35" s="95">
        <f t="shared" si="4"/>
        <v>2404.5999999999995</v>
      </c>
      <c r="BC35" s="96">
        <f t="shared" si="5"/>
        <v>2925.27</v>
      </c>
    </row>
    <row r="36" spans="1:55" s="20" customFormat="1" ht="12.75">
      <c r="A36" s="88" t="s">
        <v>48</v>
      </c>
      <c r="B36" s="21">
        <v>12.2</v>
      </c>
      <c r="C36" s="21">
        <v>17.5</v>
      </c>
      <c r="D36" s="22">
        <v>13.4</v>
      </c>
      <c r="E36" s="21">
        <v>18.5</v>
      </c>
      <c r="F36" s="21">
        <v>25.8</v>
      </c>
      <c r="G36" s="22">
        <v>22.47</v>
      </c>
      <c r="H36" s="21">
        <v>28.7</v>
      </c>
      <c r="I36" s="21">
        <v>23.9</v>
      </c>
      <c r="J36" s="22">
        <v>25.03</v>
      </c>
      <c r="K36" s="21">
        <v>147.7</v>
      </c>
      <c r="L36" s="21">
        <v>120.9</v>
      </c>
      <c r="M36" s="22">
        <v>127.65</v>
      </c>
      <c r="N36" s="22">
        <v>0.18</v>
      </c>
      <c r="O36" s="22">
        <v>0.2</v>
      </c>
      <c r="P36" s="22">
        <v>0.21</v>
      </c>
      <c r="Q36" s="21" t="s">
        <v>6</v>
      </c>
      <c r="R36" s="97" t="s">
        <v>6</v>
      </c>
      <c r="S36" s="98">
        <v>25.95</v>
      </c>
      <c r="T36" s="21" t="s">
        <v>6</v>
      </c>
      <c r="U36" s="21" t="s">
        <v>86</v>
      </c>
      <c r="V36" s="21"/>
      <c r="W36" s="21" t="s">
        <v>6</v>
      </c>
      <c r="X36" s="21" t="s">
        <v>86</v>
      </c>
      <c r="Y36" s="21"/>
      <c r="Z36" s="21" t="s">
        <v>6</v>
      </c>
      <c r="AA36" s="97" t="s">
        <v>6</v>
      </c>
      <c r="AB36" s="98"/>
      <c r="AC36" s="21" t="s">
        <v>6</v>
      </c>
      <c r="AD36" s="97" t="s">
        <v>6</v>
      </c>
      <c r="AE36" s="98"/>
      <c r="AF36" s="21" t="s">
        <v>6</v>
      </c>
      <c r="AG36" s="62">
        <v>0</v>
      </c>
      <c r="AH36" s="61">
        <v>0</v>
      </c>
      <c r="AI36" s="21" t="s">
        <v>6</v>
      </c>
      <c r="AJ36" s="62">
        <v>0</v>
      </c>
      <c r="AK36" s="61">
        <v>0</v>
      </c>
      <c r="AL36" s="21">
        <v>26.6</v>
      </c>
      <c r="AM36" s="62">
        <v>24.4</v>
      </c>
      <c r="AN36" s="61">
        <v>24.38</v>
      </c>
      <c r="AO36" s="21">
        <v>41.7</v>
      </c>
      <c r="AP36" s="62">
        <v>52.4</v>
      </c>
      <c r="AQ36" s="61">
        <v>54.41</v>
      </c>
      <c r="AR36" s="21" t="s">
        <v>6</v>
      </c>
      <c r="AS36" s="21" t="s">
        <v>6</v>
      </c>
      <c r="AT36" s="21" t="s">
        <v>6</v>
      </c>
      <c r="AU36" s="21" t="s">
        <v>6</v>
      </c>
      <c r="AV36" s="21" t="s">
        <v>6</v>
      </c>
      <c r="AW36" s="21" t="s">
        <v>6</v>
      </c>
      <c r="AX36" s="23">
        <f t="shared" si="0"/>
        <v>67.68</v>
      </c>
      <c r="AY36" s="23">
        <f t="shared" si="2"/>
        <v>66</v>
      </c>
      <c r="AZ36" s="23">
        <f t="shared" si="3"/>
        <v>63.019999999999996</v>
      </c>
      <c r="BA36" s="24">
        <f t="shared" si="1"/>
        <v>207.89999999999998</v>
      </c>
      <c r="BB36" s="99">
        <f t="shared" si="4"/>
        <v>199.10000000000002</v>
      </c>
      <c r="BC36" s="100">
        <f t="shared" si="5"/>
        <v>230.48</v>
      </c>
    </row>
    <row r="37" spans="1:55" ht="12.75">
      <c r="A37" s="90" t="s">
        <v>14</v>
      </c>
      <c r="B37" s="12">
        <v>291.6</v>
      </c>
      <c r="C37" s="12">
        <v>321.8</v>
      </c>
      <c r="D37" s="13">
        <v>331.97</v>
      </c>
      <c r="E37" s="12">
        <v>6379</v>
      </c>
      <c r="F37" s="13">
        <v>9965</v>
      </c>
      <c r="G37" s="13">
        <v>8535.05</v>
      </c>
      <c r="H37" s="12">
        <v>263.7</v>
      </c>
      <c r="I37" s="12">
        <v>277.3</v>
      </c>
      <c r="J37" s="13">
        <v>306.66</v>
      </c>
      <c r="K37" s="12">
        <v>7627.7</v>
      </c>
      <c r="L37" s="12">
        <v>8279.9</v>
      </c>
      <c r="M37" s="13">
        <v>9068.49</v>
      </c>
      <c r="N37" s="13">
        <v>31.97</v>
      </c>
      <c r="O37" s="13">
        <v>32</v>
      </c>
      <c r="P37" s="13">
        <v>32.32</v>
      </c>
      <c r="Q37" s="12">
        <v>247.3</v>
      </c>
      <c r="R37" s="12">
        <v>247.3</v>
      </c>
      <c r="S37" s="13">
        <v>332.81</v>
      </c>
      <c r="T37" s="27" t="s">
        <v>6</v>
      </c>
      <c r="U37" s="27" t="s">
        <v>86</v>
      </c>
      <c r="V37" s="27"/>
      <c r="W37" s="27" t="s">
        <v>6</v>
      </c>
      <c r="X37" s="27" t="s">
        <v>86</v>
      </c>
      <c r="Y37" s="27"/>
      <c r="Z37" s="13">
        <v>10</v>
      </c>
      <c r="AA37" s="13">
        <v>10</v>
      </c>
      <c r="AB37" s="13">
        <v>12.26</v>
      </c>
      <c r="AC37" s="12">
        <v>51.5</v>
      </c>
      <c r="AD37" s="12">
        <v>61.1</v>
      </c>
      <c r="AE37" s="13">
        <v>68.04</v>
      </c>
      <c r="AF37" s="12">
        <v>537.4</v>
      </c>
      <c r="AG37" s="58">
        <v>547.9</v>
      </c>
      <c r="AH37" s="64">
        <v>594.9</v>
      </c>
      <c r="AI37" s="12">
        <v>3763.3</v>
      </c>
      <c r="AJ37" s="58">
        <v>3768.4</v>
      </c>
      <c r="AK37" s="64">
        <v>4592.28</v>
      </c>
      <c r="AL37" s="12">
        <v>125.1</v>
      </c>
      <c r="AM37" s="58">
        <v>134.3</v>
      </c>
      <c r="AN37" s="64">
        <v>157.33</v>
      </c>
      <c r="AO37" s="12">
        <v>235</v>
      </c>
      <c r="AP37" s="58">
        <v>341.2</v>
      </c>
      <c r="AQ37" s="64">
        <v>426.38</v>
      </c>
      <c r="AR37" s="12" t="s">
        <v>6</v>
      </c>
      <c r="AS37" s="12" t="s">
        <v>6</v>
      </c>
      <c r="AT37" s="12" t="s">
        <v>6</v>
      </c>
      <c r="AU37" s="12" t="s">
        <v>6</v>
      </c>
      <c r="AV37" s="12" t="s">
        <v>6</v>
      </c>
      <c r="AW37" s="12" t="s">
        <v>6</v>
      </c>
      <c r="AX37" s="93">
        <f t="shared" si="0"/>
        <v>1259.77</v>
      </c>
      <c r="AY37" s="93">
        <f t="shared" si="2"/>
        <v>1323.3</v>
      </c>
      <c r="AZ37" s="93">
        <f t="shared" si="3"/>
        <v>1435.44</v>
      </c>
      <c r="BA37" s="94">
        <f t="shared" si="1"/>
        <v>18303.8</v>
      </c>
      <c r="BB37" s="95">
        <f t="shared" si="4"/>
        <v>22662.9</v>
      </c>
      <c r="BC37" s="96">
        <f t="shared" si="5"/>
        <v>23023.050000000003</v>
      </c>
    </row>
    <row r="38" spans="1:55" s="20" customFormat="1" ht="12.75">
      <c r="A38" s="88" t="s">
        <v>49</v>
      </c>
      <c r="B38" s="21">
        <v>36.9</v>
      </c>
      <c r="C38" s="21">
        <v>40.8</v>
      </c>
      <c r="D38" s="22">
        <v>54.5</v>
      </c>
      <c r="E38" s="97">
        <v>573.8</v>
      </c>
      <c r="F38" s="97">
        <v>643.9</v>
      </c>
      <c r="G38" s="98">
        <v>644.35</v>
      </c>
      <c r="H38" s="21">
        <v>32.5</v>
      </c>
      <c r="I38" s="22">
        <v>36</v>
      </c>
      <c r="J38" s="22">
        <v>34.2</v>
      </c>
      <c r="K38" s="21">
        <v>446.9</v>
      </c>
      <c r="L38" s="21">
        <v>532.3</v>
      </c>
      <c r="M38" s="22">
        <v>552.55</v>
      </c>
      <c r="N38" s="21" t="s">
        <v>6</v>
      </c>
      <c r="O38" s="97" t="s">
        <v>6</v>
      </c>
      <c r="P38" s="97">
        <v>0</v>
      </c>
      <c r="Q38" s="21" t="s">
        <v>6</v>
      </c>
      <c r="R38" s="97" t="s">
        <v>6</v>
      </c>
      <c r="S38" s="98">
        <v>0</v>
      </c>
      <c r="T38" s="21" t="s">
        <v>6</v>
      </c>
      <c r="U38" s="21" t="s">
        <v>86</v>
      </c>
      <c r="V38" s="21"/>
      <c r="W38" s="21" t="s">
        <v>6</v>
      </c>
      <c r="X38" s="21" t="s">
        <v>86</v>
      </c>
      <c r="Y38" s="21"/>
      <c r="Z38" s="21" t="s">
        <v>6</v>
      </c>
      <c r="AA38" s="97" t="s">
        <v>6</v>
      </c>
      <c r="AB38" s="98"/>
      <c r="AC38" s="21" t="s">
        <v>6</v>
      </c>
      <c r="AD38" s="97" t="s">
        <v>6</v>
      </c>
      <c r="AE38" s="98"/>
      <c r="AF38" s="21">
        <v>10.2</v>
      </c>
      <c r="AG38" s="62">
        <v>10.2</v>
      </c>
      <c r="AH38" s="61">
        <v>15.71</v>
      </c>
      <c r="AI38" s="97">
        <v>16.4</v>
      </c>
      <c r="AJ38" s="62">
        <v>16.4</v>
      </c>
      <c r="AK38" s="61">
        <v>41.29</v>
      </c>
      <c r="AL38" s="21">
        <v>4</v>
      </c>
      <c r="AM38" s="62">
        <v>5.8</v>
      </c>
      <c r="AN38" s="61">
        <v>5.68</v>
      </c>
      <c r="AO38" s="21">
        <v>12.1</v>
      </c>
      <c r="AP38" s="62">
        <v>18.1</v>
      </c>
      <c r="AQ38" s="61">
        <v>18.04</v>
      </c>
      <c r="AR38" s="21" t="s">
        <v>6</v>
      </c>
      <c r="AS38" s="21" t="s">
        <v>6</v>
      </c>
      <c r="AT38" s="21" t="s">
        <v>6</v>
      </c>
      <c r="AU38" s="21" t="s">
        <v>6</v>
      </c>
      <c r="AV38" s="21" t="s">
        <v>6</v>
      </c>
      <c r="AW38" s="21" t="s">
        <v>6</v>
      </c>
      <c r="AX38" s="23">
        <f t="shared" si="0"/>
        <v>83.60000000000001</v>
      </c>
      <c r="AY38" s="23">
        <f t="shared" si="2"/>
        <v>92.8</v>
      </c>
      <c r="AZ38" s="23">
        <f t="shared" si="3"/>
        <v>110.09</v>
      </c>
      <c r="BA38" s="24">
        <f t="shared" si="1"/>
        <v>1049.1999999999998</v>
      </c>
      <c r="BB38" s="99">
        <f t="shared" si="4"/>
        <v>1210.6999999999998</v>
      </c>
      <c r="BC38" s="100">
        <f t="shared" si="5"/>
        <v>1256.23</v>
      </c>
    </row>
    <row r="39" spans="1:55" ht="12.75">
      <c r="A39" s="90" t="s">
        <v>50</v>
      </c>
      <c r="B39" s="12">
        <v>193.8</v>
      </c>
      <c r="C39" s="12">
        <v>179.3</v>
      </c>
      <c r="D39" s="13">
        <v>200.73</v>
      </c>
      <c r="E39" s="73">
        <v>723.6</v>
      </c>
      <c r="F39" s="73">
        <v>718.9</v>
      </c>
      <c r="G39" s="91">
        <v>802.12</v>
      </c>
      <c r="H39" s="13">
        <v>82.57</v>
      </c>
      <c r="I39" s="13">
        <v>85.8</v>
      </c>
      <c r="J39" s="13">
        <v>89.29</v>
      </c>
      <c r="K39" s="13">
        <v>997.285</v>
      </c>
      <c r="L39" s="13">
        <v>1030.9</v>
      </c>
      <c r="M39" s="13">
        <v>1066.71</v>
      </c>
      <c r="N39" s="13">
        <v>1.29</v>
      </c>
      <c r="O39" s="13">
        <v>1.3</v>
      </c>
      <c r="P39" s="13">
        <v>1.54</v>
      </c>
      <c r="Q39" s="13">
        <v>1</v>
      </c>
      <c r="R39" s="13">
        <v>2.3</v>
      </c>
      <c r="S39" s="13">
        <v>1.81</v>
      </c>
      <c r="T39" s="27">
        <v>19.3</v>
      </c>
      <c r="U39" s="27" t="s">
        <v>86</v>
      </c>
      <c r="V39" s="27"/>
      <c r="W39" s="27">
        <v>20.7</v>
      </c>
      <c r="X39" s="27" t="s">
        <v>86</v>
      </c>
      <c r="Y39" s="27"/>
      <c r="Z39" s="12" t="s">
        <v>6</v>
      </c>
      <c r="AA39" s="73" t="s">
        <v>6</v>
      </c>
      <c r="AB39" s="91"/>
      <c r="AC39" s="12" t="s">
        <v>6</v>
      </c>
      <c r="AD39" s="73" t="s">
        <v>6</v>
      </c>
      <c r="AE39" s="91"/>
      <c r="AF39" s="12" t="s">
        <v>6</v>
      </c>
      <c r="AG39" s="58">
        <v>0</v>
      </c>
      <c r="AH39" s="64">
        <v>0</v>
      </c>
      <c r="AI39" s="12" t="s">
        <v>6</v>
      </c>
      <c r="AJ39" s="58">
        <v>0</v>
      </c>
      <c r="AK39" s="64">
        <v>0</v>
      </c>
      <c r="AL39" s="12">
        <v>1.9</v>
      </c>
      <c r="AM39" s="58">
        <v>6.7</v>
      </c>
      <c r="AN39" s="64">
        <v>6.6</v>
      </c>
      <c r="AO39" s="12">
        <v>13.1</v>
      </c>
      <c r="AP39" s="58">
        <v>38.7</v>
      </c>
      <c r="AQ39" s="64">
        <v>38.77</v>
      </c>
      <c r="AR39" s="12" t="s">
        <v>6</v>
      </c>
      <c r="AS39" s="12" t="s">
        <v>6</v>
      </c>
      <c r="AT39" s="12" t="s">
        <v>6</v>
      </c>
      <c r="AU39" s="12" t="s">
        <v>6</v>
      </c>
      <c r="AV39" s="12" t="s">
        <v>6</v>
      </c>
      <c r="AW39" s="12" t="s">
        <v>6</v>
      </c>
      <c r="AX39" s="93">
        <f t="shared" si="0"/>
        <v>298.86</v>
      </c>
      <c r="AY39" s="93">
        <f t="shared" si="2"/>
        <v>273.1</v>
      </c>
      <c r="AZ39" s="93">
        <f t="shared" si="3"/>
        <v>298.16</v>
      </c>
      <c r="BA39" s="94">
        <f t="shared" si="1"/>
        <v>1755.685</v>
      </c>
      <c r="BB39" s="95">
        <f t="shared" si="4"/>
        <v>1790.8000000000002</v>
      </c>
      <c r="BC39" s="96">
        <f t="shared" si="5"/>
        <v>1909.4099999999999</v>
      </c>
    </row>
    <row r="40" spans="1:55" s="20" customFormat="1" ht="12.75">
      <c r="A40" s="88" t="s">
        <v>51</v>
      </c>
      <c r="B40" s="21">
        <v>356.7</v>
      </c>
      <c r="C40" s="21">
        <v>324.8</v>
      </c>
      <c r="D40" s="22">
        <v>337.03</v>
      </c>
      <c r="E40" s="21">
        <v>5380.1</v>
      </c>
      <c r="F40" s="21">
        <v>5368.4</v>
      </c>
      <c r="G40" s="22">
        <v>5795.09</v>
      </c>
      <c r="H40" s="22">
        <v>1020.098</v>
      </c>
      <c r="I40" s="22">
        <v>829.4</v>
      </c>
      <c r="J40" s="22">
        <v>852.09</v>
      </c>
      <c r="K40" s="22">
        <v>22435.74</v>
      </c>
      <c r="L40" s="22">
        <v>17679.4</v>
      </c>
      <c r="M40" s="22">
        <v>18563.75</v>
      </c>
      <c r="N40" s="22">
        <v>10.38</v>
      </c>
      <c r="O40" s="22">
        <v>10.4</v>
      </c>
      <c r="P40" s="22">
        <v>14.49</v>
      </c>
      <c r="Q40" s="21">
        <v>17.6</v>
      </c>
      <c r="R40" s="21">
        <v>17.6</v>
      </c>
      <c r="S40" s="22">
        <v>27.05</v>
      </c>
      <c r="T40" s="21" t="s">
        <v>6</v>
      </c>
      <c r="U40" s="21" t="s">
        <v>86</v>
      </c>
      <c r="V40" s="21"/>
      <c r="W40" s="21" t="s">
        <v>6</v>
      </c>
      <c r="X40" s="21" t="s">
        <v>86</v>
      </c>
      <c r="Y40" s="21"/>
      <c r="Z40" s="21">
        <v>133.7</v>
      </c>
      <c r="AA40" s="21">
        <v>133.7</v>
      </c>
      <c r="AB40" s="22">
        <v>133.7</v>
      </c>
      <c r="AC40" s="21">
        <v>13.4</v>
      </c>
      <c r="AD40" s="21">
        <v>13.4</v>
      </c>
      <c r="AE40" s="22">
        <v>13.4</v>
      </c>
      <c r="AF40" s="21" t="s">
        <v>6</v>
      </c>
      <c r="AG40" s="62">
        <v>0</v>
      </c>
      <c r="AH40" s="61">
        <v>0</v>
      </c>
      <c r="AI40" s="21" t="s">
        <v>6</v>
      </c>
      <c r="AJ40" s="62">
        <v>0</v>
      </c>
      <c r="AK40" s="61">
        <v>0</v>
      </c>
      <c r="AL40" s="21">
        <v>54.8</v>
      </c>
      <c r="AM40" s="62">
        <v>56.6</v>
      </c>
      <c r="AN40" s="61">
        <v>58.29</v>
      </c>
      <c r="AO40" s="21">
        <v>163</v>
      </c>
      <c r="AP40" s="62">
        <v>200.7</v>
      </c>
      <c r="AQ40" s="61">
        <v>201.97</v>
      </c>
      <c r="AR40" s="22">
        <v>4</v>
      </c>
      <c r="AS40" s="22">
        <v>4</v>
      </c>
      <c r="AT40" s="21" t="s">
        <v>6</v>
      </c>
      <c r="AU40" s="21" t="s">
        <v>6</v>
      </c>
      <c r="AV40" s="21" t="s">
        <v>6</v>
      </c>
      <c r="AW40" s="21" t="s">
        <v>6</v>
      </c>
      <c r="AX40" s="23">
        <f t="shared" si="0"/>
        <v>1575.678</v>
      </c>
      <c r="AY40" s="23">
        <f t="shared" si="2"/>
        <v>1354.9</v>
      </c>
      <c r="AZ40" s="23">
        <f t="shared" si="3"/>
        <v>1395.6</v>
      </c>
      <c r="BA40" s="24">
        <f t="shared" si="1"/>
        <v>28013.840000000004</v>
      </c>
      <c r="BB40" s="99">
        <f t="shared" si="4"/>
        <v>23283.500000000004</v>
      </c>
      <c r="BC40" s="100">
        <f t="shared" si="5"/>
        <v>24601.260000000002</v>
      </c>
    </row>
    <row r="41" spans="1:55" ht="12.75">
      <c r="A41" s="90" t="s">
        <v>52</v>
      </c>
      <c r="B41" s="12">
        <v>208.3</v>
      </c>
      <c r="C41" s="12">
        <v>211.6</v>
      </c>
      <c r="D41" s="13">
        <v>216.64</v>
      </c>
      <c r="E41" s="12">
        <v>2861</v>
      </c>
      <c r="F41" s="12">
        <v>2952.8</v>
      </c>
      <c r="G41" s="13">
        <v>3055.44</v>
      </c>
      <c r="H41" s="13">
        <v>1302.678</v>
      </c>
      <c r="I41" s="13">
        <v>1349.7</v>
      </c>
      <c r="J41" s="13">
        <v>1330.94</v>
      </c>
      <c r="K41" s="13">
        <v>21906.53</v>
      </c>
      <c r="L41" s="13">
        <v>26725.5</v>
      </c>
      <c r="M41" s="13">
        <v>23415.69</v>
      </c>
      <c r="N41" s="13">
        <v>21.94</v>
      </c>
      <c r="O41" s="13">
        <v>23.1</v>
      </c>
      <c r="P41" s="13">
        <v>23.92</v>
      </c>
      <c r="Q41" s="12">
        <v>55.2</v>
      </c>
      <c r="R41" s="12">
        <v>59.2</v>
      </c>
      <c r="S41" s="13">
        <v>63.91</v>
      </c>
      <c r="T41" s="27" t="s">
        <v>6</v>
      </c>
      <c r="U41" s="27" t="s">
        <v>86</v>
      </c>
      <c r="V41" s="27"/>
      <c r="W41" s="27" t="s">
        <v>6</v>
      </c>
      <c r="X41" s="27" t="s">
        <v>86</v>
      </c>
      <c r="Y41" s="27"/>
      <c r="Z41" s="12" t="s">
        <v>6</v>
      </c>
      <c r="AA41" s="73" t="s">
        <v>6</v>
      </c>
      <c r="AB41" s="91"/>
      <c r="AC41" s="12" t="s">
        <v>6</v>
      </c>
      <c r="AD41" s="73" t="s">
        <v>6</v>
      </c>
      <c r="AE41" s="91"/>
      <c r="AF41" s="13">
        <v>51</v>
      </c>
      <c r="AG41" s="64">
        <v>51</v>
      </c>
      <c r="AH41" s="64">
        <v>51.58</v>
      </c>
      <c r="AI41" s="12">
        <v>276.2</v>
      </c>
      <c r="AJ41" s="58">
        <v>277.2</v>
      </c>
      <c r="AK41" s="64">
        <v>286.28</v>
      </c>
      <c r="AL41" s="12">
        <v>95.9</v>
      </c>
      <c r="AM41" s="58">
        <v>96.9</v>
      </c>
      <c r="AN41" s="64">
        <v>97.12</v>
      </c>
      <c r="AO41" s="12">
        <v>188.4</v>
      </c>
      <c r="AP41" s="58">
        <v>192.9</v>
      </c>
      <c r="AQ41" s="64">
        <v>207.7</v>
      </c>
      <c r="AR41" s="12" t="s">
        <v>6</v>
      </c>
      <c r="AS41" s="12" t="s">
        <v>6</v>
      </c>
      <c r="AT41" s="12" t="s">
        <v>6</v>
      </c>
      <c r="AU41" s="12" t="s">
        <v>6</v>
      </c>
      <c r="AV41" s="12" t="s">
        <v>6</v>
      </c>
      <c r="AW41" s="12" t="s">
        <v>6</v>
      </c>
      <c r="AX41" s="93">
        <f t="shared" si="0"/>
        <v>1679.8180000000002</v>
      </c>
      <c r="AY41" s="93">
        <f t="shared" si="2"/>
        <v>1732.3</v>
      </c>
      <c r="AZ41" s="93">
        <f t="shared" si="3"/>
        <v>1720.1999999999998</v>
      </c>
      <c r="BA41" s="94">
        <f t="shared" si="1"/>
        <v>25287.33</v>
      </c>
      <c r="BB41" s="95">
        <f t="shared" si="4"/>
        <v>30207.600000000002</v>
      </c>
      <c r="BC41" s="96">
        <f t="shared" si="5"/>
        <v>27029.019999999997</v>
      </c>
    </row>
    <row r="42" spans="1:55" s="20" customFormat="1" ht="12.75">
      <c r="A42" s="101"/>
      <c r="B42" s="21"/>
      <c r="C42" s="21"/>
      <c r="D42" s="22"/>
      <c r="E42" s="21"/>
      <c r="F42" s="21"/>
      <c r="G42" s="22"/>
      <c r="H42" s="21"/>
      <c r="I42" s="21"/>
      <c r="J42" s="22"/>
      <c r="K42" s="21"/>
      <c r="L42" s="21"/>
      <c r="M42" s="22"/>
      <c r="N42" s="21"/>
      <c r="O42" s="21"/>
      <c r="P42" s="21"/>
      <c r="Q42" s="21"/>
      <c r="R42" s="21"/>
      <c r="S42" s="22"/>
      <c r="T42" s="21"/>
      <c r="U42" s="21" t="s">
        <v>86</v>
      </c>
      <c r="V42" s="21"/>
      <c r="W42" s="21"/>
      <c r="X42" s="21" t="s">
        <v>86</v>
      </c>
      <c r="Y42" s="21"/>
      <c r="Z42" s="21"/>
      <c r="AA42" s="21"/>
      <c r="AB42" s="22"/>
      <c r="AC42" s="21"/>
      <c r="AD42" s="21"/>
      <c r="AE42" s="22"/>
      <c r="AF42" s="21"/>
      <c r="AG42" s="62"/>
      <c r="AH42" s="61"/>
      <c r="AI42" s="21"/>
      <c r="AJ42" s="62"/>
      <c r="AK42" s="61"/>
      <c r="AL42" s="21"/>
      <c r="AM42" s="62"/>
      <c r="AN42" s="61"/>
      <c r="AO42" s="21"/>
      <c r="AP42" s="62"/>
      <c r="AQ42" s="61"/>
      <c r="AR42" s="21"/>
      <c r="AS42" s="21"/>
      <c r="AT42" s="21"/>
      <c r="AU42" s="21"/>
      <c r="AV42" s="21"/>
      <c r="AW42" s="21"/>
      <c r="AX42" s="23">
        <f t="shared" si="0"/>
        <v>0</v>
      </c>
      <c r="AY42" s="23">
        <f t="shared" si="2"/>
        <v>0</v>
      </c>
      <c r="AZ42" s="23">
        <f t="shared" si="3"/>
        <v>0</v>
      </c>
      <c r="BA42" s="24">
        <f t="shared" si="1"/>
        <v>0</v>
      </c>
      <c r="BB42" s="99">
        <f t="shared" si="4"/>
        <v>0</v>
      </c>
      <c r="BC42" s="100">
        <f t="shared" si="5"/>
        <v>0</v>
      </c>
    </row>
    <row r="43" spans="1:55" ht="12.75">
      <c r="A43" s="90" t="s">
        <v>15</v>
      </c>
      <c r="B43" s="12"/>
      <c r="C43" s="12"/>
      <c r="D43" s="13"/>
      <c r="E43" s="12"/>
      <c r="F43" s="12"/>
      <c r="G43" s="13"/>
      <c r="H43" s="12"/>
      <c r="I43" s="12"/>
      <c r="J43" s="13"/>
      <c r="K43" s="12"/>
      <c r="L43" s="12"/>
      <c r="M43" s="13"/>
      <c r="N43" s="12"/>
      <c r="O43" s="12"/>
      <c r="P43" s="12"/>
      <c r="Q43" s="12"/>
      <c r="R43" s="12"/>
      <c r="S43" s="13"/>
      <c r="T43" s="27"/>
      <c r="U43" s="27" t="s">
        <v>86</v>
      </c>
      <c r="V43" s="27"/>
      <c r="W43" s="27"/>
      <c r="X43" s="27" t="s">
        <v>86</v>
      </c>
      <c r="Y43" s="27"/>
      <c r="Z43" s="12"/>
      <c r="AA43" s="12"/>
      <c r="AB43" s="13"/>
      <c r="AC43" s="12"/>
      <c r="AD43" s="12"/>
      <c r="AE43" s="13"/>
      <c r="AF43" s="12"/>
      <c r="AG43" s="58"/>
      <c r="AH43" s="64"/>
      <c r="AI43" s="12"/>
      <c r="AJ43" s="58"/>
      <c r="AK43" s="64"/>
      <c r="AL43" s="12"/>
      <c r="AM43" s="58"/>
      <c r="AN43" s="64"/>
      <c r="AO43" s="12"/>
      <c r="AP43" s="58"/>
      <c r="AQ43" s="64"/>
      <c r="AR43" s="12"/>
      <c r="AS43" s="12"/>
      <c r="AT43" s="12"/>
      <c r="AU43" s="12"/>
      <c r="AV43" s="12"/>
      <c r="AW43" s="12"/>
      <c r="AX43" s="93">
        <f t="shared" si="0"/>
        <v>0</v>
      </c>
      <c r="AY43" s="93">
        <f t="shared" si="2"/>
        <v>0</v>
      </c>
      <c r="AZ43" s="93">
        <f t="shared" si="3"/>
        <v>0</v>
      </c>
      <c r="BA43" s="94">
        <f t="shared" si="1"/>
        <v>0</v>
      </c>
      <c r="BB43" s="95">
        <f t="shared" si="4"/>
        <v>0</v>
      </c>
      <c r="BC43" s="96">
        <f t="shared" si="5"/>
        <v>0</v>
      </c>
    </row>
    <row r="44" spans="1:55" s="20" customFormat="1" ht="12.75">
      <c r="A44" s="88" t="s">
        <v>53</v>
      </c>
      <c r="B44" s="21">
        <v>3.1</v>
      </c>
      <c r="C44" s="21">
        <v>3.1</v>
      </c>
      <c r="D44" s="22">
        <v>3.24</v>
      </c>
      <c r="E44" s="21">
        <v>26.8</v>
      </c>
      <c r="F44" s="21">
        <v>28.7</v>
      </c>
      <c r="G44" s="22">
        <v>30.5</v>
      </c>
      <c r="H44" s="21">
        <v>5.2</v>
      </c>
      <c r="I44" s="21">
        <v>5.7</v>
      </c>
      <c r="J44" s="22">
        <v>6.31</v>
      </c>
      <c r="K44" s="21">
        <v>41.5</v>
      </c>
      <c r="L44" s="21">
        <v>34.5</v>
      </c>
      <c r="M44" s="22">
        <v>43.21</v>
      </c>
      <c r="N44" s="21" t="s">
        <v>6</v>
      </c>
      <c r="O44" s="21">
        <v>0</v>
      </c>
      <c r="P44" s="21">
        <v>0.04</v>
      </c>
      <c r="Q44" s="21">
        <v>0.3</v>
      </c>
      <c r="R44" s="21">
        <v>4.7</v>
      </c>
      <c r="S44" s="22">
        <v>0.34</v>
      </c>
      <c r="T44" s="21" t="s">
        <v>6</v>
      </c>
      <c r="U44" s="21" t="s">
        <v>86</v>
      </c>
      <c r="V44" s="21"/>
      <c r="W44" s="21" t="s">
        <v>6</v>
      </c>
      <c r="X44" s="21" t="s">
        <v>86</v>
      </c>
      <c r="Y44" s="21"/>
      <c r="Z44" s="21" t="s">
        <v>6</v>
      </c>
      <c r="AA44" s="97" t="s">
        <v>6</v>
      </c>
      <c r="AB44" s="98"/>
      <c r="AC44" s="21" t="s">
        <v>6</v>
      </c>
      <c r="AD44" s="97" t="s">
        <v>6</v>
      </c>
      <c r="AE44" s="98"/>
      <c r="AF44" s="21">
        <f>4.1+21.7</f>
        <v>25.799999999999997</v>
      </c>
      <c r="AG44" s="62">
        <v>26.9</v>
      </c>
      <c r="AH44" s="61">
        <v>27.22</v>
      </c>
      <c r="AI44" s="22">
        <f>6+56</f>
        <v>62</v>
      </c>
      <c r="AJ44" s="62">
        <v>71.7</v>
      </c>
      <c r="AK44" s="61">
        <v>78.55</v>
      </c>
      <c r="AL44" s="21">
        <v>1.66</v>
      </c>
      <c r="AM44" s="62">
        <v>1.6</v>
      </c>
      <c r="AN44" s="61">
        <v>1.65</v>
      </c>
      <c r="AO44" s="21">
        <v>3.15</v>
      </c>
      <c r="AP44" s="62">
        <v>3.1</v>
      </c>
      <c r="AQ44" s="61">
        <v>2.98</v>
      </c>
      <c r="AR44" s="21" t="s">
        <v>6</v>
      </c>
      <c r="AS44" s="21" t="s">
        <v>6</v>
      </c>
      <c r="AT44" s="21" t="s">
        <v>6</v>
      </c>
      <c r="AU44" s="21" t="s">
        <v>6</v>
      </c>
      <c r="AV44" s="21" t="s">
        <v>6</v>
      </c>
      <c r="AW44" s="21" t="s">
        <v>6</v>
      </c>
      <c r="AX44" s="23">
        <f t="shared" si="0"/>
        <v>35.75999999999999</v>
      </c>
      <c r="AY44" s="23">
        <f t="shared" si="2"/>
        <v>37.300000000000004</v>
      </c>
      <c r="AZ44" s="23">
        <f t="shared" si="3"/>
        <v>38.46</v>
      </c>
      <c r="BA44" s="24">
        <f t="shared" si="1"/>
        <v>133.75</v>
      </c>
      <c r="BB44" s="99">
        <f t="shared" si="4"/>
        <v>142.70000000000002</v>
      </c>
      <c r="BC44" s="100">
        <f t="shared" si="5"/>
        <v>155.58</v>
      </c>
    </row>
    <row r="45" spans="1:55" ht="12.75">
      <c r="A45" s="90" t="s">
        <v>57</v>
      </c>
      <c r="B45" s="73">
        <v>0.1</v>
      </c>
      <c r="C45" s="91">
        <v>0.1</v>
      </c>
      <c r="D45" s="91"/>
      <c r="E45" s="12">
        <v>1.1</v>
      </c>
      <c r="F45" s="12">
        <v>1.1</v>
      </c>
      <c r="G45" s="13"/>
      <c r="H45" s="12">
        <v>0.1</v>
      </c>
      <c r="I45" s="12">
        <v>0.1</v>
      </c>
      <c r="J45" s="13"/>
      <c r="K45" s="12">
        <v>1.7</v>
      </c>
      <c r="L45" s="12">
        <v>1.7</v>
      </c>
      <c r="M45" s="13"/>
      <c r="N45" s="12" t="s">
        <v>6</v>
      </c>
      <c r="O45" s="73" t="s">
        <v>6</v>
      </c>
      <c r="P45" s="73"/>
      <c r="Q45" s="12" t="s">
        <v>6</v>
      </c>
      <c r="R45" s="73" t="s">
        <v>6</v>
      </c>
      <c r="S45" s="91"/>
      <c r="T45" s="27" t="s">
        <v>6</v>
      </c>
      <c r="U45" s="27" t="s">
        <v>86</v>
      </c>
      <c r="V45" s="27"/>
      <c r="W45" s="27" t="s">
        <v>6</v>
      </c>
      <c r="X45" s="27" t="s">
        <v>86</v>
      </c>
      <c r="Y45" s="27"/>
      <c r="Z45" s="12" t="s">
        <v>6</v>
      </c>
      <c r="AA45" s="12">
        <v>0</v>
      </c>
      <c r="AB45" s="13"/>
      <c r="AC45" s="12" t="s">
        <v>6</v>
      </c>
      <c r="AD45" s="12">
        <v>0</v>
      </c>
      <c r="AE45" s="13"/>
      <c r="AF45" s="12" t="s">
        <v>6</v>
      </c>
      <c r="AG45" s="58">
        <v>0</v>
      </c>
      <c r="AH45" s="64"/>
      <c r="AI45" s="12" t="s">
        <v>6</v>
      </c>
      <c r="AJ45" s="58">
        <v>0</v>
      </c>
      <c r="AK45" s="64"/>
      <c r="AL45" s="12" t="s">
        <v>68</v>
      </c>
      <c r="AM45" s="102" t="s">
        <v>6</v>
      </c>
      <c r="AN45" s="74"/>
      <c r="AO45" s="12" t="s">
        <v>68</v>
      </c>
      <c r="AP45" s="102" t="s">
        <v>6</v>
      </c>
      <c r="AQ45" s="74"/>
      <c r="AR45" s="12" t="s">
        <v>6</v>
      </c>
      <c r="AS45" s="12" t="s">
        <v>6</v>
      </c>
      <c r="AT45" s="12" t="s">
        <v>6</v>
      </c>
      <c r="AU45" s="12" t="s">
        <v>6</v>
      </c>
      <c r="AV45" s="12" t="s">
        <v>6</v>
      </c>
      <c r="AW45" s="12" t="s">
        <v>6</v>
      </c>
      <c r="AX45" s="93">
        <f t="shared" si="0"/>
        <v>0.2</v>
      </c>
      <c r="AY45" s="93">
        <f t="shared" si="2"/>
        <v>0.2</v>
      </c>
      <c r="AZ45" s="93">
        <f t="shared" si="3"/>
        <v>0</v>
      </c>
      <c r="BA45" s="94">
        <f t="shared" si="1"/>
        <v>2.8</v>
      </c>
      <c r="BB45" s="95">
        <f t="shared" si="4"/>
        <v>2.8</v>
      </c>
      <c r="BC45" s="96">
        <f t="shared" si="5"/>
        <v>0</v>
      </c>
    </row>
    <row r="46" spans="1:55" s="20" customFormat="1" ht="12.75">
      <c r="A46" s="88" t="s">
        <v>54</v>
      </c>
      <c r="B46" s="21">
        <v>1.8</v>
      </c>
      <c r="C46" s="22">
        <v>0</v>
      </c>
      <c r="D46" s="22">
        <v>0</v>
      </c>
      <c r="E46" s="21">
        <v>19.7</v>
      </c>
      <c r="F46" s="22">
        <v>0</v>
      </c>
      <c r="G46" s="22">
        <v>0</v>
      </c>
      <c r="H46" s="21">
        <v>1</v>
      </c>
      <c r="I46" s="21">
        <v>1.1</v>
      </c>
      <c r="J46" s="22">
        <v>1.1</v>
      </c>
      <c r="K46" s="21">
        <v>4.5</v>
      </c>
      <c r="L46" s="21">
        <v>5.5</v>
      </c>
      <c r="M46" s="22">
        <v>5.5</v>
      </c>
      <c r="N46" s="21" t="s">
        <v>6</v>
      </c>
      <c r="O46" s="97" t="s">
        <v>6</v>
      </c>
      <c r="P46" s="97">
        <v>0</v>
      </c>
      <c r="Q46" s="21" t="s">
        <v>6</v>
      </c>
      <c r="R46" s="97" t="s">
        <v>6</v>
      </c>
      <c r="S46" s="98">
        <v>0</v>
      </c>
      <c r="T46" s="21" t="s">
        <v>6</v>
      </c>
      <c r="U46" s="21" t="s">
        <v>86</v>
      </c>
      <c r="V46" s="21"/>
      <c r="W46" s="21" t="s">
        <v>6</v>
      </c>
      <c r="X46" s="21" t="s">
        <v>86</v>
      </c>
      <c r="Y46" s="21"/>
      <c r="Z46" s="21" t="s">
        <v>6</v>
      </c>
      <c r="AA46" s="21">
        <v>0</v>
      </c>
      <c r="AB46" s="22"/>
      <c r="AC46" s="21" t="s">
        <v>6</v>
      </c>
      <c r="AD46" s="97" t="s">
        <v>6</v>
      </c>
      <c r="AE46" s="98"/>
      <c r="AF46" s="21" t="s">
        <v>6</v>
      </c>
      <c r="AG46" s="62">
        <v>0</v>
      </c>
      <c r="AH46" s="61">
        <v>0</v>
      </c>
      <c r="AI46" s="21" t="s">
        <v>6</v>
      </c>
      <c r="AJ46" s="62">
        <v>0</v>
      </c>
      <c r="AK46" s="61">
        <v>0</v>
      </c>
      <c r="AL46" s="21" t="s">
        <v>68</v>
      </c>
      <c r="AM46" s="103" t="s">
        <v>6</v>
      </c>
      <c r="AN46" s="104"/>
      <c r="AO46" s="21" t="s">
        <v>68</v>
      </c>
      <c r="AP46" s="103" t="s">
        <v>6</v>
      </c>
      <c r="AQ46" s="104"/>
      <c r="AR46" s="21" t="s">
        <v>6</v>
      </c>
      <c r="AS46" s="21" t="s">
        <v>6</v>
      </c>
      <c r="AT46" s="21" t="s">
        <v>6</v>
      </c>
      <c r="AU46" s="21" t="s">
        <v>6</v>
      </c>
      <c r="AV46" s="21" t="s">
        <v>6</v>
      </c>
      <c r="AW46" s="21" t="s">
        <v>6</v>
      </c>
      <c r="AX46" s="23">
        <f t="shared" si="0"/>
        <v>2.8</v>
      </c>
      <c r="AY46" s="23">
        <f t="shared" si="2"/>
        <v>1.1</v>
      </c>
      <c r="AZ46" s="23">
        <f t="shared" si="3"/>
        <v>1.1</v>
      </c>
      <c r="BA46" s="24">
        <f t="shared" si="1"/>
        <v>24.2</v>
      </c>
      <c r="BB46" s="99">
        <f t="shared" si="4"/>
        <v>5.5</v>
      </c>
      <c r="BC46" s="100">
        <f t="shared" si="5"/>
        <v>5.5</v>
      </c>
    </row>
    <row r="47" spans="1:55" ht="12.75">
      <c r="A47" s="90" t="s">
        <v>55</v>
      </c>
      <c r="B47" s="12" t="s">
        <v>6</v>
      </c>
      <c r="C47" s="13">
        <v>0</v>
      </c>
      <c r="D47" s="13">
        <v>0</v>
      </c>
      <c r="E47" s="12" t="s">
        <v>6</v>
      </c>
      <c r="F47" s="13">
        <v>0</v>
      </c>
      <c r="G47" s="13">
        <v>0</v>
      </c>
      <c r="H47" s="12">
        <v>0.2</v>
      </c>
      <c r="I47" s="13">
        <v>0</v>
      </c>
      <c r="J47" s="13">
        <v>0</v>
      </c>
      <c r="K47" s="12">
        <v>0.2</v>
      </c>
      <c r="L47" s="13">
        <v>0</v>
      </c>
      <c r="M47" s="13">
        <v>0</v>
      </c>
      <c r="N47" s="12" t="s">
        <v>6</v>
      </c>
      <c r="O47" s="12">
        <v>0</v>
      </c>
      <c r="P47" s="12">
        <v>0</v>
      </c>
      <c r="Q47" s="12" t="s">
        <v>6</v>
      </c>
      <c r="R47" s="12">
        <v>0</v>
      </c>
      <c r="S47" s="13">
        <v>0</v>
      </c>
      <c r="T47" s="27" t="s">
        <v>6</v>
      </c>
      <c r="U47" s="27" t="s">
        <v>86</v>
      </c>
      <c r="V47" s="27"/>
      <c r="W47" s="27" t="s">
        <v>6</v>
      </c>
      <c r="X47" s="27" t="s">
        <v>86</v>
      </c>
      <c r="Y47" s="27"/>
      <c r="Z47" s="12" t="s">
        <v>6</v>
      </c>
      <c r="AA47" s="73" t="s">
        <v>6</v>
      </c>
      <c r="AB47" s="91"/>
      <c r="AC47" s="12" t="s">
        <v>6</v>
      </c>
      <c r="AD47" s="73" t="s">
        <v>6</v>
      </c>
      <c r="AE47" s="91"/>
      <c r="AF47" s="12" t="s">
        <v>6</v>
      </c>
      <c r="AG47" s="58">
        <v>0</v>
      </c>
      <c r="AH47" s="64">
        <v>0</v>
      </c>
      <c r="AI47" s="12" t="s">
        <v>6</v>
      </c>
      <c r="AJ47" s="58">
        <v>0</v>
      </c>
      <c r="AK47" s="64">
        <v>0</v>
      </c>
      <c r="AL47" s="12" t="s">
        <v>68</v>
      </c>
      <c r="AM47" s="102" t="s">
        <v>6</v>
      </c>
      <c r="AN47" s="74"/>
      <c r="AO47" s="12" t="s">
        <v>68</v>
      </c>
      <c r="AP47" s="102" t="s">
        <v>6</v>
      </c>
      <c r="AQ47" s="74"/>
      <c r="AR47" s="12" t="s">
        <v>6</v>
      </c>
      <c r="AS47" s="12" t="s">
        <v>6</v>
      </c>
      <c r="AT47" s="12" t="s">
        <v>6</v>
      </c>
      <c r="AU47" s="12" t="s">
        <v>6</v>
      </c>
      <c r="AV47" s="12" t="s">
        <v>6</v>
      </c>
      <c r="AW47" s="12" t="s">
        <v>6</v>
      </c>
      <c r="AX47" s="93">
        <f t="shared" si="0"/>
        <v>0.2</v>
      </c>
      <c r="AY47" s="93">
        <f t="shared" si="2"/>
        <v>0</v>
      </c>
      <c r="AZ47" s="93">
        <f t="shared" si="3"/>
        <v>0</v>
      </c>
      <c r="BA47" s="94">
        <f t="shared" si="1"/>
        <v>0.2</v>
      </c>
      <c r="BB47" s="95">
        <f t="shared" si="4"/>
        <v>0</v>
      </c>
      <c r="BC47" s="96">
        <f t="shared" si="5"/>
        <v>0</v>
      </c>
    </row>
    <row r="48" spans="1:55" s="20" customFormat="1" ht="12.75">
      <c r="A48" s="88" t="s">
        <v>16</v>
      </c>
      <c r="B48" s="21">
        <v>0.1</v>
      </c>
      <c r="C48" s="21">
        <v>0.1</v>
      </c>
      <c r="D48" s="22">
        <v>0.06</v>
      </c>
      <c r="E48" s="22">
        <v>0.99</v>
      </c>
      <c r="F48" s="22">
        <v>1</v>
      </c>
      <c r="G48" s="22">
        <v>0.99</v>
      </c>
      <c r="H48" s="21">
        <v>36.1</v>
      </c>
      <c r="I48" s="21">
        <v>29.8</v>
      </c>
      <c r="J48" s="22">
        <v>27.89</v>
      </c>
      <c r="K48" s="21">
        <v>617.4</v>
      </c>
      <c r="L48" s="21">
        <v>496.8</v>
      </c>
      <c r="M48" s="22">
        <v>466.68</v>
      </c>
      <c r="N48" s="21">
        <v>5.5</v>
      </c>
      <c r="O48" s="21">
        <v>5.5</v>
      </c>
      <c r="P48" s="21">
        <v>5.5</v>
      </c>
      <c r="Q48" s="21">
        <v>5.7</v>
      </c>
      <c r="R48" s="21">
        <v>5.7</v>
      </c>
      <c r="S48" s="22">
        <v>5.7</v>
      </c>
      <c r="T48" s="21" t="s">
        <v>6</v>
      </c>
      <c r="U48" s="21" t="s">
        <v>86</v>
      </c>
      <c r="V48" s="21"/>
      <c r="W48" s="21" t="s">
        <v>6</v>
      </c>
      <c r="X48" s="21" t="s">
        <v>86</v>
      </c>
      <c r="Y48" s="21"/>
      <c r="Z48" s="21" t="s">
        <v>6</v>
      </c>
      <c r="AA48" s="97" t="s">
        <v>6</v>
      </c>
      <c r="AB48" s="98"/>
      <c r="AC48" s="21" t="s">
        <v>6</v>
      </c>
      <c r="AD48" s="97" t="s">
        <v>6</v>
      </c>
      <c r="AE48" s="98"/>
      <c r="AF48" s="21" t="s">
        <v>6</v>
      </c>
      <c r="AG48" s="62">
        <v>0</v>
      </c>
      <c r="AH48" s="61">
        <v>0</v>
      </c>
      <c r="AI48" s="21" t="s">
        <v>6</v>
      </c>
      <c r="AJ48" s="62">
        <v>0</v>
      </c>
      <c r="AK48" s="61">
        <v>0</v>
      </c>
      <c r="AL48" s="21" t="s">
        <v>68</v>
      </c>
      <c r="AM48" s="103" t="s">
        <v>6</v>
      </c>
      <c r="AN48" s="104"/>
      <c r="AO48" s="21" t="s">
        <v>68</v>
      </c>
      <c r="AP48" s="103" t="s">
        <v>6</v>
      </c>
      <c r="AQ48" s="104"/>
      <c r="AR48" s="21" t="s">
        <v>6</v>
      </c>
      <c r="AS48" s="21" t="s">
        <v>6</v>
      </c>
      <c r="AT48" s="21" t="s">
        <v>6</v>
      </c>
      <c r="AU48" s="21" t="s">
        <v>6</v>
      </c>
      <c r="AV48" s="21" t="s">
        <v>6</v>
      </c>
      <c r="AW48" s="21" t="s">
        <v>6</v>
      </c>
      <c r="AX48" s="23">
        <f t="shared" si="0"/>
        <v>41.7</v>
      </c>
      <c r="AY48" s="23">
        <f t="shared" si="2"/>
        <v>35.400000000000006</v>
      </c>
      <c r="AZ48" s="23">
        <f t="shared" si="3"/>
        <v>33.45</v>
      </c>
      <c r="BA48" s="24">
        <f t="shared" si="1"/>
        <v>624.09</v>
      </c>
      <c r="BB48" s="99">
        <f t="shared" si="4"/>
        <v>503.5</v>
      </c>
      <c r="BC48" s="100">
        <f t="shared" si="5"/>
        <v>473.37</v>
      </c>
    </row>
    <row r="49" spans="1:55" ht="12.75">
      <c r="A49" s="90" t="s">
        <v>56</v>
      </c>
      <c r="B49" s="12">
        <v>0.4</v>
      </c>
      <c r="C49" s="12">
        <v>0.4</v>
      </c>
      <c r="D49" s="13">
        <v>0.22</v>
      </c>
      <c r="E49" s="12">
        <v>1.24</v>
      </c>
      <c r="F49" s="12">
        <v>1.2</v>
      </c>
      <c r="G49" s="13">
        <v>0.43</v>
      </c>
      <c r="H49" s="12">
        <v>0.4</v>
      </c>
      <c r="I49" s="12">
        <v>0.4</v>
      </c>
      <c r="J49" s="13">
        <v>0.25</v>
      </c>
      <c r="K49" s="12">
        <v>14.1</v>
      </c>
      <c r="L49" s="12">
        <v>14.1</v>
      </c>
      <c r="M49" s="13">
        <v>0.31</v>
      </c>
      <c r="N49" s="12" t="s">
        <v>6</v>
      </c>
      <c r="O49" s="73" t="s">
        <v>6</v>
      </c>
      <c r="P49" s="73">
        <v>0</v>
      </c>
      <c r="Q49" s="12" t="s">
        <v>6</v>
      </c>
      <c r="R49" s="73" t="s">
        <v>6</v>
      </c>
      <c r="S49" s="91">
        <v>0</v>
      </c>
      <c r="T49" s="27" t="s">
        <v>6</v>
      </c>
      <c r="U49" s="27" t="s">
        <v>86</v>
      </c>
      <c r="V49" s="27"/>
      <c r="W49" s="27" t="s">
        <v>6</v>
      </c>
      <c r="X49" s="27" t="s">
        <v>86</v>
      </c>
      <c r="Y49" s="27"/>
      <c r="Z49" s="12" t="s">
        <v>6</v>
      </c>
      <c r="AA49" s="73" t="s">
        <v>6</v>
      </c>
      <c r="AB49" s="91"/>
      <c r="AC49" s="12" t="s">
        <v>6</v>
      </c>
      <c r="AD49" s="73" t="s">
        <v>6</v>
      </c>
      <c r="AE49" s="91"/>
      <c r="AF49" s="12">
        <v>2.7</v>
      </c>
      <c r="AG49" s="58">
        <v>2.7</v>
      </c>
      <c r="AH49" s="64">
        <v>2.57</v>
      </c>
      <c r="AI49" s="13">
        <v>40</v>
      </c>
      <c r="AJ49" s="64">
        <v>40</v>
      </c>
      <c r="AK49" s="64">
        <v>48.74</v>
      </c>
      <c r="AL49" s="12" t="s">
        <v>68</v>
      </c>
      <c r="AM49" s="102" t="s">
        <v>6</v>
      </c>
      <c r="AN49" s="74"/>
      <c r="AO49" s="12" t="s">
        <v>68</v>
      </c>
      <c r="AP49" s="102" t="s">
        <v>6</v>
      </c>
      <c r="AQ49" s="74"/>
      <c r="AR49" s="12" t="s">
        <v>6</v>
      </c>
      <c r="AS49" s="12" t="s">
        <v>6</v>
      </c>
      <c r="AT49" s="12" t="s">
        <v>6</v>
      </c>
      <c r="AU49" s="12" t="s">
        <v>6</v>
      </c>
      <c r="AV49" s="12" t="s">
        <v>6</v>
      </c>
      <c r="AW49" s="12" t="s">
        <v>6</v>
      </c>
      <c r="AX49" s="93">
        <f t="shared" si="0"/>
        <v>3.5</v>
      </c>
      <c r="AY49" s="93">
        <f t="shared" si="2"/>
        <v>3.5</v>
      </c>
      <c r="AZ49" s="93">
        <f t="shared" si="3"/>
        <v>3.04</v>
      </c>
      <c r="BA49" s="94">
        <f t="shared" si="1"/>
        <v>55.34</v>
      </c>
      <c r="BB49" s="95">
        <f t="shared" si="4"/>
        <v>55.3</v>
      </c>
      <c r="BC49" s="96">
        <f t="shared" si="5"/>
        <v>49.480000000000004</v>
      </c>
    </row>
    <row r="50" spans="1:55" s="20" customFormat="1" ht="12.75">
      <c r="A50" s="88" t="s">
        <v>23</v>
      </c>
      <c r="B50" s="21">
        <v>1.2</v>
      </c>
      <c r="C50" s="21">
        <v>0.8</v>
      </c>
      <c r="D50" s="22">
        <v>0.57</v>
      </c>
      <c r="E50" s="21">
        <v>27.9</v>
      </c>
      <c r="F50" s="21">
        <v>13.6</v>
      </c>
      <c r="G50" s="22">
        <v>9.23</v>
      </c>
      <c r="H50" s="21">
        <v>4.5</v>
      </c>
      <c r="I50" s="21">
        <v>0.6</v>
      </c>
      <c r="J50" s="22">
        <v>0.55</v>
      </c>
      <c r="K50" s="21">
        <v>81</v>
      </c>
      <c r="L50" s="21">
        <v>8.8</v>
      </c>
      <c r="M50" s="22">
        <v>7.49</v>
      </c>
      <c r="N50" s="22">
        <v>0.29</v>
      </c>
      <c r="O50" s="22">
        <v>0.3</v>
      </c>
      <c r="P50" s="22">
        <v>0.07</v>
      </c>
      <c r="Q50" s="21">
        <v>2.4</v>
      </c>
      <c r="R50" s="21">
        <v>2.4</v>
      </c>
      <c r="S50" s="22">
        <v>0.41</v>
      </c>
      <c r="T50" s="21" t="s">
        <v>6</v>
      </c>
      <c r="U50" s="21" t="s">
        <v>86</v>
      </c>
      <c r="V50" s="21"/>
      <c r="W50" s="21" t="s">
        <v>6</v>
      </c>
      <c r="X50" s="21" t="s">
        <v>86</v>
      </c>
      <c r="Y50" s="21"/>
      <c r="Z50" s="21" t="s">
        <v>6</v>
      </c>
      <c r="AA50" s="21">
        <v>0</v>
      </c>
      <c r="AB50" s="22"/>
      <c r="AC50" s="21">
        <v>0.1</v>
      </c>
      <c r="AD50" s="21">
        <v>0.1</v>
      </c>
      <c r="AE50" s="22">
        <v>0.07</v>
      </c>
      <c r="AF50" s="21">
        <v>2.2</v>
      </c>
      <c r="AG50" s="62">
        <v>2.2</v>
      </c>
      <c r="AH50" s="61">
        <v>2.16</v>
      </c>
      <c r="AI50" s="21">
        <v>20.1</v>
      </c>
      <c r="AJ50" s="61">
        <v>20.1</v>
      </c>
      <c r="AK50" s="61">
        <v>20.08</v>
      </c>
      <c r="AL50" s="21" t="s">
        <v>6</v>
      </c>
      <c r="AM50" s="62">
        <v>0</v>
      </c>
      <c r="AN50" s="61">
        <v>0.09</v>
      </c>
      <c r="AO50" s="21" t="s">
        <v>6</v>
      </c>
      <c r="AP50" s="62">
        <v>0</v>
      </c>
      <c r="AQ50" s="61">
        <v>0.12</v>
      </c>
      <c r="AR50" s="21" t="s">
        <v>6</v>
      </c>
      <c r="AS50" s="21" t="s">
        <v>6</v>
      </c>
      <c r="AT50" s="21" t="s">
        <v>6</v>
      </c>
      <c r="AU50" s="21" t="s">
        <v>6</v>
      </c>
      <c r="AV50" s="21" t="s">
        <v>6</v>
      </c>
      <c r="AW50" s="21" t="s">
        <v>6</v>
      </c>
      <c r="AX50" s="23">
        <f t="shared" si="0"/>
        <v>8.190000000000001</v>
      </c>
      <c r="AY50" s="23">
        <f t="shared" si="2"/>
        <v>3.9000000000000004</v>
      </c>
      <c r="AZ50" s="23">
        <f t="shared" si="3"/>
        <v>3.4400000000000004</v>
      </c>
      <c r="BA50" s="24">
        <f t="shared" si="1"/>
        <v>131.5</v>
      </c>
      <c r="BB50" s="99">
        <f t="shared" si="4"/>
        <v>45</v>
      </c>
      <c r="BC50" s="100">
        <f t="shared" si="5"/>
        <v>37.4</v>
      </c>
    </row>
    <row r="51" spans="1:55" ht="12.75">
      <c r="A51" s="105" t="s">
        <v>78</v>
      </c>
      <c r="B51" s="14">
        <f>SUM(B14:B50)</f>
        <v>6329.200000000002</v>
      </c>
      <c r="C51" s="14">
        <f>SUM(C14:C50)</f>
        <v>6383.000000000002</v>
      </c>
      <c r="D51" s="41">
        <f>SUM(D14:D50)</f>
        <v>6704.210000000002</v>
      </c>
      <c r="E51" s="14">
        <f aca="true" t="shared" si="6" ref="E51:T51">SUM(E14:E50)</f>
        <v>71515.33000000002</v>
      </c>
      <c r="F51" s="14">
        <f t="shared" si="6"/>
        <v>74877.6</v>
      </c>
      <c r="G51" s="41">
        <f t="shared" si="6"/>
        <v>76424.23</v>
      </c>
      <c r="H51" s="14">
        <f t="shared" si="6"/>
        <v>7984.845999999999</v>
      </c>
      <c r="I51" s="14">
        <f>SUM(I14:I50)</f>
        <v>8494.600000000002</v>
      </c>
      <c r="J51" s="41">
        <f>SUM(J14:J50)</f>
        <v>8989.549999999997</v>
      </c>
      <c r="K51" s="14">
        <f t="shared" si="6"/>
        <v>133737.65500000003</v>
      </c>
      <c r="L51" s="14">
        <f t="shared" si="6"/>
        <v>146554.5</v>
      </c>
      <c r="M51" s="41">
        <f t="shared" si="6"/>
        <v>156325.38999999998</v>
      </c>
      <c r="N51" s="14">
        <f t="shared" si="6"/>
        <v>182.8</v>
      </c>
      <c r="O51" s="14">
        <f t="shared" si="6"/>
        <v>190.80000000000007</v>
      </c>
      <c r="P51" s="41">
        <f t="shared" si="6"/>
        <v>253.66000000000005</v>
      </c>
      <c r="Q51" s="14">
        <f t="shared" si="6"/>
        <v>1020.4000000000001</v>
      </c>
      <c r="R51" s="14">
        <f t="shared" si="6"/>
        <v>1031.2000000000003</v>
      </c>
      <c r="S51" s="41">
        <f t="shared" si="6"/>
        <v>1651.62</v>
      </c>
      <c r="T51" s="30">
        <f t="shared" si="6"/>
        <v>141.9</v>
      </c>
      <c r="U51" s="35" t="s">
        <v>86</v>
      </c>
      <c r="V51" s="35"/>
      <c r="W51" s="30">
        <f aca="true" t="shared" si="7" ref="W51:AU51">SUM(W14:W50)</f>
        <v>193</v>
      </c>
      <c r="X51" s="35" t="s">
        <v>86</v>
      </c>
      <c r="Y51" s="35"/>
      <c r="Z51" s="14">
        <f t="shared" si="7"/>
        <v>508.5</v>
      </c>
      <c r="AA51" s="14">
        <f>SUM(AA14:AA50)</f>
        <v>510</v>
      </c>
      <c r="AB51" s="41">
        <f>SUM(AB14:AB50)</f>
        <v>505.57</v>
      </c>
      <c r="AC51" s="14">
        <f t="shared" si="7"/>
        <v>572.5</v>
      </c>
      <c r="AD51" s="14">
        <f>SUM(AD14:AD50)</f>
        <v>605.3000000000001</v>
      </c>
      <c r="AE51" s="41">
        <f>SUM(AE14:AE50)</f>
        <v>565.72</v>
      </c>
      <c r="AF51" s="14">
        <f t="shared" si="7"/>
        <v>3264.8999999999996</v>
      </c>
      <c r="AG51" s="14">
        <f t="shared" si="7"/>
        <v>3305.899999999999</v>
      </c>
      <c r="AH51" s="41">
        <f t="shared" si="7"/>
        <v>3576.5399999999995</v>
      </c>
      <c r="AI51" s="14">
        <f t="shared" si="7"/>
        <v>11928.400000000001</v>
      </c>
      <c r="AJ51" s="14">
        <f t="shared" si="7"/>
        <v>12007.100000000002</v>
      </c>
      <c r="AK51" s="41">
        <f t="shared" si="7"/>
        <v>16358.69</v>
      </c>
      <c r="AL51" s="14">
        <f t="shared" si="7"/>
        <v>2463.86</v>
      </c>
      <c r="AM51" s="14">
        <f t="shared" si="7"/>
        <v>2940.6000000000004</v>
      </c>
      <c r="AN51" s="41">
        <f t="shared" si="7"/>
        <v>3212.4899999999993</v>
      </c>
      <c r="AO51" s="14">
        <f t="shared" si="7"/>
        <v>4015.9499999999994</v>
      </c>
      <c r="AP51" s="14">
        <f t="shared" si="7"/>
        <v>5350.499999999999</v>
      </c>
      <c r="AQ51" s="41">
        <f t="shared" si="7"/>
        <v>5951.46</v>
      </c>
      <c r="AR51" s="14">
        <f t="shared" si="7"/>
        <v>40.7</v>
      </c>
      <c r="AS51" s="14">
        <f t="shared" si="7"/>
        <v>40.7</v>
      </c>
      <c r="AT51" s="14">
        <v>0</v>
      </c>
      <c r="AU51" s="14">
        <f t="shared" si="7"/>
        <v>0</v>
      </c>
      <c r="AV51" s="14">
        <v>65</v>
      </c>
      <c r="AW51" s="14">
        <v>0</v>
      </c>
      <c r="AX51" s="40">
        <f>SUM(AX14:AX50)</f>
        <v>20876.005999999994</v>
      </c>
      <c r="AY51" s="40">
        <f>SUM(AY14:AY50)</f>
        <v>21824.9</v>
      </c>
      <c r="AZ51" s="40">
        <f>SUM(AZ14:AZ50)</f>
        <v>23242.02</v>
      </c>
      <c r="BA51" s="14">
        <f>SUM(BA14:BA50)</f>
        <v>223023.935</v>
      </c>
      <c r="BB51" s="15">
        <f t="shared" si="4"/>
        <v>240531.90000000002</v>
      </c>
      <c r="BC51" s="106">
        <f t="shared" si="5"/>
        <v>257277.11</v>
      </c>
    </row>
    <row r="52" spans="1:55" ht="12.75">
      <c r="A52" s="148"/>
      <c r="B52" s="149"/>
      <c r="C52" s="149"/>
      <c r="D52" s="149"/>
      <c r="E52" s="149"/>
      <c r="F52" s="149"/>
      <c r="G52" s="149"/>
      <c r="H52" s="149"/>
      <c r="I52" s="149"/>
      <c r="J52" s="149"/>
      <c r="K52" s="149"/>
      <c r="L52" s="149"/>
      <c r="M52" s="149"/>
      <c r="N52" s="149"/>
      <c r="O52" s="149"/>
      <c r="P52" s="149"/>
      <c r="Q52" s="149"/>
      <c r="R52" s="149"/>
      <c r="S52" s="149"/>
      <c r="T52" s="149"/>
      <c r="U52" s="149"/>
      <c r="V52" s="149"/>
      <c r="W52" s="149"/>
      <c r="X52" s="149"/>
      <c r="Y52" s="149"/>
      <c r="Z52" s="149"/>
      <c r="AA52" s="149"/>
      <c r="AB52" s="149"/>
      <c r="AC52" s="149"/>
      <c r="AD52" s="107"/>
      <c r="AE52" s="10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108"/>
      <c r="AW52" s="108"/>
      <c r="AX52" s="27"/>
      <c r="AY52" s="27"/>
      <c r="AZ52" s="27"/>
      <c r="BA52" s="28"/>
      <c r="BB52" s="68"/>
      <c r="BC52" s="69"/>
    </row>
    <row r="53" spans="1:55" ht="12.75">
      <c r="A53" s="121" t="s">
        <v>90</v>
      </c>
      <c r="B53" s="142"/>
      <c r="C53" s="142"/>
      <c r="D53" s="142"/>
      <c r="E53" s="142"/>
      <c r="F53" s="142"/>
      <c r="G53" s="142"/>
      <c r="H53" s="142"/>
      <c r="I53" s="142"/>
      <c r="J53" s="142"/>
      <c r="K53" s="142"/>
      <c r="L53" s="142"/>
      <c r="M53" s="142"/>
      <c r="N53" s="142"/>
      <c r="O53" s="142"/>
      <c r="P53" s="142"/>
      <c r="Q53" s="142"/>
      <c r="R53" s="142"/>
      <c r="S53" s="142"/>
      <c r="T53" s="142"/>
      <c r="U53" s="142"/>
      <c r="V53" s="142"/>
      <c r="W53" s="142"/>
      <c r="X53" s="142"/>
      <c r="Y53" s="142"/>
      <c r="Z53" s="142"/>
      <c r="AA53" s="142"/>
      <c r="AB53" s="142"/>
      <c r="AC53" s="142"/>
      <c r="AD53" s="142"/>
      <c r="AE53" s="142"/>
      <c r="AF53" s="142"/>
      <c r="AG53" s="142"/>
      <c r="AH53" s="142"/>
      <c r="AI53" s="142"/>
      <c r="AJ53" s="142"/>
      <c r="AK53" s="142"/>
      <c r="AL53" s="142"/>
      <c r="AM53" s="142"/>
      <c r="AN53" s="142"/>
      <c r="AO53" s="142"/>
      <c r="AP53" s="142"/>
      <c r="AQ53" s="142"/>
      <c r="AR53" s="142"/>
      <c r="AS53" s="142"/>
      <c r="AT53" s="142"/>
      <c r="AU53" s="142"/>
      <c r="AV53" s="142"/>
      <c r="AW53" s="142"/>
      <c r="AX53" s="142"/>
      <c r="AY53" s="142"/>
      <c r="AZ53" s="142"/>
      <c r="BA53" s="142"/>
      <c r="BB53" s="142"/>
      <c r="BC53" s="69"/>
    </row>
    <row r="54" spans="1:55" ht="12.75">
      <c r="A54" s="121" t="s">
        <v>60</v>
      </c>
      <c r="B54" s="142"/>
      <c r="C54" s="142"/>
      <c r="D54" s="142"/>
      <c r="E54" s="142"/>
      <c r="F54" s="142"/>
      <c r="G54" s="142"/>
      <c r="H54" s="142"/>
      <c r="I54" s="142"/>
      <c r="J54" s="142"/>
      <c r="K54" s="142"/>
      <c r="L54" s="142"/>
      <c r="M54" s="142"/>
      <c r="N54" s="142"/>
      <c r="O54" s="142"/>
      <c r="P54" s="142"/>
      <c r="Q54" s="142"/>
      <c r="R54" s="142"/>
      <c r="S54" s="142"/>
      <c r="T54" s="142"/>
      <c r="U54" s="142"/>
      <c r="V54" s="142"/>
      <c r="W54" s="142"/>
      <c r="X54" s="142"/>
      <c r="Y54" s="142"/>
      <c r="Z54" s="142"/>
      <c r="AA54" s="142"/>
      <c r="AB54" s="142"/>
      <c r="AC54" s="142"/>
      <c r="AD54" s="142"/>
      <c r="AE54" s="142"/>
      <c r="AF54" s="142"/>
      <c r="AG54" s="142"/>
      <c r="AH54" s="142"/>
      <c r="AI54" s="142"/>
      <c r="AJ54" s="142"/>
      <c r="AK54" s="142"/>
      <c r="AL54" s="142"/>
      <c r="AM54" s="142"/>
      <c r="AN54" s="142"/>
      <c r="AO54" s="142"/>
      <c r="AP54" s="142"/>
      <c r="AQ54" s="142"/>
      <c r="AR54" s="142"/>
      <c r="AS54" s="142"/>
      <c r="AT54" s="142"/>
      <c r="AU54" s="142"/>
      <c r="AV54" s="142"/>
      <c r="AW54" s="142"/>
      <c r="AX54" s="142"/>
      <c r="AY54" s="142"/>
      <c r="AZ54" s="142"/>
      <c r="BA54" s="142"/>
      <c r="BB54" s="142"/>
      <c r="BC54" s="69"/>
    </row>
    <row r="55" spans="1:55" ht="12.75">
      <c r="A55" s="67" t="s">
        <v>74</v>
      </c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68"/>
      <c r="AG55" s="68"/>
      <c r="AH55" s="68"/>
      <c r="AI55" s="68"/>
      <c r="AJ55" s="68"/>
      <c r="AK55" s="68"/>
      <c r="AL55" s="68"/>
      <c r="AM55" s="68"/>
      <c r="AN55" s="68"/>
      <c r="AO55" s="68"/>
      <c r="AP55" s="68"/>
      <c r="AQ55" s="68"/>
      <c r="AR55" s="68"/>
      <c r="AS55" s="68"/>
      <c r="AT55" s="68"/>
      <c r="AU55" s="68"/>
      <c r="AV55" s="68"/>
      <c r="AW55" s="68"/>
      <c r="AX55" s="68"/>
      <c r="AY55" s="68"/>
      <c r="AZ55" s="68"/>
      <c r="BA55" s="68"/>
      <c r="BB55" s="68"/>
      <c r="BC55" s="69"/>
    </row>
    <row r="56" spans="1:55" ht="12.75" customHeight="1">
      <c r="A56" s="112" t="s">
        <v>73</v>
      </c>
      <c r="B56" s="142"/>
      <c r="C56" s="142"/>
      <c r="D56" s="142"/>
      <c r="E56" s="142"/>
      <c r="F56" s="142"/>
      <c r="G56" s="142"/>
      <c r="H56" s="142"/>
      <c r="I56" s="142"/>
      <c r="J56" s="142"/>
      <c r="K56" s="142"/>
      <c r="L56" s="142"/>
      <c r="M56" s="142"/>
      <c r="N56" s="142"/>
      <c r="O56" s="142"/>
      <c r="P56" s="142"/>
      <c r="Q56" s="142"/>
      <c r="R56" s="142"/>
      <c r="S56" s="142"/>
      <c r="T56" s="142"/>
      <c r="U56" s="142"/>
      <c r="V56" s="142"/>
      <c r="W56" s="142"/>
      <c r="X56" s="142"/>
      <c r="Y56" s="142"/>
      <c r="Z56" s="142"/>
      <c r="AA56" s="142"/>
      <c r="AB56" s="142"/>
      <c r="AC56" s="142"/>
      <c r="AD56" s="109"/>
      <c r="AE56" s="109"/>
      <c r="AF56" s="68"/>
      <c r="AG56" s="68"/>
      <c r="AH56" s="68"/>
      <c r="AI56" s="68"/>
      <c r="AJ56" s="68"/>
      <c r="AK56" s="68"/>
      <c r="AL56" s="68"/>
      <c r="AM56" s="68"/>
      <c r="AN56" s="68"/>
      <c r="AO56" s="68"/>
      <c r="AP56" s="68"/>
      <c r="AQ56" s="68"/>
      <c r="AR56" s="68"/>
      <c r="AS56" s="68"/>
      <c r="AT56" s="68"/>
      <c r="AU56" s="68"/>
      <c r="AV56" s="68"/>
      <c r="AW56" s="68"/>
      <c r="AX56" s="68"/>
      <c r="AY56" s="68"/>
      <c r="AZ56" s="68"/>
      <c r="BA56" s="68"/>
      <c r="BB56" s="68"/>
      <c r="BC56" s="69"/>
    </row>
    <row r="57" spans="1:55" ht="12.75" customHeight="1">
      <c r="A57" s="112" t="s">
        <v>75</v>
      </c>
      <c r="B57" s="113"/>
      <c r="C57" s="113"/>
      <c r="D57" s="113"/>
      <c r="E57" s="113"/>
      <c r="F57" s="113"/>
      <c r="G57" s="113"/>
      <c r="H57" s="113"/>
      <c r="I57" s="113"/>
      <c r="J57" s="113"/>
      <c r="K57" s="113"/>
      <c r="L57" s="113"/>
      <c r="M57" s="113"/>
      <c r="N57" s="113"/>
      <c r="O57" s="113"/>
      <c r="P57" s="113"/>
      <c r="Q57" s="113"/>
      <c r="R57" s="113"/>
      <c r="S57" s="113"/>
      <c r="T57" s="113"/>
      <c r="U57" s="113"/>
      <c r="V57" s="113"/>
      <c r="W57" s="113"/>
      <c r="X57" s="113"/>
      <c r="Y57" s="113"/>
      <c r="Z57" s="113"/>
      <c r="AA57" s="113"/>
      <c r="AB57" s="113"/>
      <c r="AC57" s="113"/>
      <c r="AD57" s="109"/>
      <c r="AE57" s="109"/>
      <c r="AF57" s="68"/>
      <c r="AG57" s="68"/>
      <c r="AH57" s="68"/>
      <c r="AI57" s="68"/>
      <c r="AJ57" s="68"/>
      <c r="AK57" s="68"/>
      <c r="AL57" s="68"/>
      <c r="AM57" s="68"/>
      <c r="AN57" s="68"/>
      <c r="AO57" s="68"/>
      <c r="AP57" s="68"/>
      <c r="AQ57" s="68"/>
      <c r="AR57" s="68"/>
      <c r="AS57" s="68"/>
      <c r="AT57" s="68"/>
      <c r="AU57" s="68"/>
      <c r="AV57" s="68"/>
      <c r="AW57" s="68"/>
      <c r="AX57" s="68"/>
      <c r="AY57" s="68"/>
      <c r="AZ57" s="68"/>
      <c r="BA57" s="68"/>
      <c r="BB57" s="68"/>
      <c r="BC57" s="69"/>
    </row>
    <row r="58" spans="1:55" ht="12.75" customHeight="1">
      <c r="A58" s="114" t="s">
        <v>76</v>
      </c>
      <c r="B58" s="142"/>
      <c r="C58" s="142"/>
      <c r="D58" s="142"/>
      <c r="E58" s="142"/>
      <c r="F58" s="142"/>
      <c r="G58" s="142"/>
      <c r="H58" s="142"/>
      <c r="I58" s="142"/>
      <c r="J58" s="142"/>
      <c r="K58" s="142"/>
      <c r="L58" s="142"/>
      <c r="M58" s="142"/>
      <c r="N58" s="142"/>
      <c r="O58" s="142"/>
      <c r="P58" s="142"/>
      <c r="Q58" s="142"/>
      <c r="R58" s="142"/>
      <c r="S58" s="142"/>
      <c r="T58" s="142"/>
      <c r="U58" s="142"/>
      <c r="V58" s="142"/>
      <c r="W58" s="142"/>
      <c r="X58" s="142"/>
      <c r="Y58" s="142"/>
      <c r="Z58" s="142"/>
      <c r="AA58" s="142"/>
      <c r="AB58" s="142"/>
      <c r="AC58" s="142"/>
      <c r="AD58" s="110"/>
      <c r="AE58" s="110"/>
      <c r="AF58" s="68"/>
      <c r="AG58" s="68"/>
      <c r="AH58" s="68"/>
      <c r="AI58" s="68"/>
      <c r="AJ58" s="68"/>
      <c r="AK58" s="68"/>
      <c r="AL58" s="68"/>
      <c r="AM58" s="68"/>
      <c r="AN58" s="68"/>
      <c r="AO58" s="68"/>
      <c r="AP58" s="68"/>
      <c r="AQ58" s="68"/>
      <c r="AR58" s="68"/>
      <c r="AS58" s="68"/>
      <c r="AT58" s="68"/>
      <c r="AU58" s="68"/>
      <c r="AV58" s="68"/>
      <c r="AW58" s="68"/>
      <c r="AX58" s="68"/>
      <c r="AY58" s="68"/>
      <c r="AZ58" s="68"/>
      <c r="BA58" s="68"/>
      <c r="BB58" s="68"/>
      <c r="BC58" s="69"/>
    </row>
    <row r="59" spans="1:55" ht="12.75" customHeight="1">
      <c r="A59" s="112" t="s">
        <v>92</v>
      </c>
      <c r="B59" s="142"/>
      <c r="C59" s="142"/>
      <c r="D59" s="142"/>
      <c r="E59" s="142"/>
      <c r="F59" s="142"/>
      <c r="G59" s="142"/>
      <c r="H59" s="142"/>
      <c r="I59" s="142"/>
      <c r="J59" s="142"/>
      <c r="K59" s="142"/>
      <c r="L59" s="142"/>
      <c r="M59" s="142"/>
      <c r="N59" s="142"/>
      <c r="O59" s="142"/>
      <c r="P59" s="142"/>
      <c r="Q59" s="142"/>
      <c r="R59" s="142"/>
      <c r="S59" s="142"/>
      <c r="T59" s="142"/>
      <c r="U59" s="142"/>
      <c r="V59" s="142"/>
      <c r="W59" s="142"/>
      <c r="X59" s="142"/>
      <c r="Y59" s="142"/>
      <c r="Z59" s="142"/>
      <c r="AA59" s="142"/>
      <c r="AB59" s="142"/>
      <c r="AC59" s="142"/>
      <c r="AD59" s="109"/>
      <c r="AE59" s="109"/>
      <c r="AF59" s="68"/>
      <c r="AG59" s="68"/>
      <c r="AH59" s="68"/>
      <c r="AI59" s="68"/>
      <c r="AJ59" s="68"/>
      <c r="AK59" s="68"/>
      <c r="AL59" s="68"/>
      <c r="AM59" s="68"/>
      <c r="AN59" s="68"/>
      <c r="AO59" s="68"/>
      <c r="AP59" s="68"/>
      <c r="AQ59" s="68"/>
      <c r="AR59" s="68"/>
      <c r="AS59" s="68"/>
      <c r="AT59" s="68"/>
      <c r="AU59" s="68"/>
      <c r="AV59" s="68"/>
      <c r="AW59" s="68"/>
      <c r="AX59" s="68"/>
      <c r="AY59" s="68"/>
      <c r="AZ59" s="68"/>
      <c r="BA59" s="68"/>
      <c r="BB59" s="68"/>
      <c r="BC59" s="69"/>
    </row>
    <row r="60" spans="1:55" ht="12.75" customHeight="1">
      <c r="A60" s="112" t="s">
        <v>93</v>
      </c>
      <c r="B60" s="142"/>
      <c r="C60" s="142"/>
      <c r="D60" s="142"/>
      <c r="E60" s="142"/>
      <c r="F60" s="142"/>
      <c r="G60" s="142"/>
      <c r="H60" s="142"/>
      <c r="I60" s="142"/>
      <c r="J60" s="142"/>
      <c r="K60" s="142"/>
      <c r="L60" s="142"/>
      <c r="M60" s="142"/>
      <c r="N60" s="142"/>
      <c r="O60" s="142"/>
      <c r="P60" s="142"/>
      <c r="Q60" s="142"/>
      <c r="R60" s="142"/>
      <c r="S60" s="142"/>
      <c r="T60" s="142"/>
      <c r="U60" s="142"/>
      <c r="V60" s="142"/>
      <c r="W60" s="142"/>
      <c r="X60" s="142"/>
      <c r="Y60" s="142"/>
      <c r="Z60" s="142"/>
      <c r="AA60" s="142"/>
      <c r="AB60" s="142"/>
      <c r="AC60" s="142"/>
      <c r="AD60" s="109"/>
      <c r="AE60" s="109"/>
      <c r="AF60" s="68"/>
      <c r="AG60" s="68"/>
      <c r="AH60" s="68"/>
      <c r="AI60" s="68"/>
      <c r="AJ60" s="68"/>
      <c r="AK60" s="68"/>
      <c r="AL60" s="68"/>
      <c r="AM60" s="68"/>
      <c r="AN60" s="68"/>
      <c r="AO60" s="68"/>
      <c r="AP60" s="68"/>
      <c r="AQ60" s="68"/>
      <c r="AR60" s="68"/>
      <c r="AS60" s="68"/>
      <c r="AT60" s="68"/>
      <c r="AU60" s="68"/>
      <c r="AV60" s="68"/>
      <c r="AW60" s="68"/>
      <c r="AX60" s="68"/>
      <c r="AY60" s="68"/>
      <c r="AZ60" s="68"/>
      <c r="BA60" s="68"/>
      <c r="BB60" s="68"/>
      <c r="BC60" s="69"/>
    </row>
    <row r="61" spans="1:55" ht="12.75" customHeight="1">
      <c r="A61" s="116" t="s">
        <v>91</v>
      </c>
      <c r="B61" s="142"/>
      <c r="C61" s="142"/>
      <c r="D61" s="142"/>
      <c r="E61" s="142"/>
      <c r="F61" s="142"/>
      <c r="G61" s="142"/>
      <c r="H61" s="142"/>
      <c r="I61" s="142"/>
      <c r="J61" s="142"/>
      <c r="K61" s="142"/>
      <c r="L61" s="142"/>
      <c r="M61" s="142"/>
      <c r="N61" s="142"/>
      <c r="O61" s="142"/>
      <c r="P61" s="142"/>
      <c r="Q61" s="142"/>
      <c r="R61" s="142"/>
      <c r="S61" s="142"/>
      <c r="T61" s="142"/>
      <c r="U61" s="142"/>
      <c r="V61" s="142"/>
      <c r="W61" s="142"/>
      <c r="X61" s="142"/>
      <c r="Y61" s="142"/>
      <c r="Z61" s="142"/>
      <c r="AA61" s="142"/>
      <c r="AB61" s="142"/>
      <c r="AC61" s="142"/>
      <c r="AD61" s="111"/>
      <c r="AE61" s="111"/>
      <c r="AF61" s="68"/>
      <c r="AG61" s="68"/>
      <c r="AH61" s="68"/>
      <c r="AI61" s="68"/>
      <c r="AJ61" s="68"/>
      <c r="AK61" s="68"/>
      <c r="AL61" s="68"/>
      <c r="AM61" s="68"/>
      <c r="AN61" s="68"/>
      <c r="AO61" s="68"/>
      <c r="AP61" s="68"/>
      <c r="AQ61" s="68"/>
      <c r="AR61" s="68"/>
      <c r="AS61" s="68"/>
      <c r="AT61" s="68"/>
      <c r="AU61" s="68"/>
      <c r="AV61" s="68"/>
      <c r="AW61" s="68"/>
      <c r="AX61" s="68"/>
      <c r="AY61" s="68"/>
      <c r="AZ61" s="68"/>
      <c r="BA61" s="68"/>
      <c r="BB61" s="68"/>
      <c r="BC61" s="69"/>
    </row>
    <row r="62" spans="1:55" ht="13.5" thickBot="1">
      <c r="A62" s="70"/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  <c r="AA62" s="71"/>
      <c r="AB62" s="71"/>
      <c r="AC62" s="71"/>
      <c r="AD62" s="71"/>
      <c r="AE62" s="71"/>
      <c r="AF62" s="71"/>
      <c r="AG62" s="71"/>
      <c r="AH62" s="71"/>
      <c r="AI62" s="71"/>
      <c r="AJ62" s="71"/>
      <c r="AK62" s="71"/>
      <c r="AL62" s="71"/>
      <c r="AM62" s="71"/>
      <c r="AN62" s="71"/>
      <c r="AO62" s="71"/>
      <c r="AP62" s="71"/>
      <c r="AQ62" s="71"/>
      <c r="AR62" s="71"/>
      <c r="AS62" s="71"/>
      <c r="AT62" s="71"/>
      <c r="AU62" s="71"/>
      <c r="AV62" s="71"/>
      <c r="AW62" s="71"/>
      <c r="AX62" s="71"/>
      <c r="AY62" s="71"/>
      <c r="AZ62" s="71"/>
      <c r="BA62" s="71"/>
      <c r="BB62" s="71"/>
      <c r="BC62" s="72"/>
    </row>
  </sheetData>
  <sheetProtection/>
  <mergeCells count="53">
    <mergeCell ref="AR9:AT9"/>
    <mergeCell ref="AU9:AW9"/>
    <mergeCell ref="AX7:BC7"/>
    <mergeCell ref="AX9:AZ9"/>
    <mergeCell ref="BA9:BC9"/>
    <mergeCell ref="U14:V14"/>
    <mergeCell ref="X14:Y14"/>
    <mergeCell ref="Z9:AB9"/>
    <mergeCell ref="AC9:AE9"/>
    <mergeCell ref="AF7:AK7"/>
    <mergeCell ref="AF9:AH9"/>
    <mergeCell ref="AI9:AK9"/>
    <mergeCell ref="AL7:AQ7"/>
    <mergeCell ref="AL9:AN9"/>
    <mergeCell ref="AO9:AQ9"/>
    <mergeCell ref="K9:M9"/>
    <mergeCell ref="N7:S7"/>
    <mergeCell ref="N9:P9"/>
    <mergeCell ref="Q9:S9"/>
    <mergeCell ref="T7:Y7"/>
    <mergeCell ref="T9:V9"/>
    <mergeCell ref="W9:Y9"/>
    <mergeCell ref="B7:G7"/>
    <mergeCell ref="B9:D9"/>
    <mergeCell ref="E9:G9"/>
    <mergeCell ref="H7:M7"/>
    <mergeCell ref="H9:J9"/>
    <mergeCell ref="AF8:AJ8"/>
    <mergeCell ref="AR8:AS8"/>
    <mergeCell ref="T8:X8"/>
    <mergeCell ref="Z7:AE7"/>
    <mergeCell ref="AR7:AT7"/>
    <mergeCell ref="AU7:AW7"/>
    <mergeCell ref="A61:AC61"/>
    <mergeCell ref="A56:AC56"/>
    <mergeCell ref="A60:AC60"/>
    <mergeCell ref="A58:AC58"/>
    <mergeCell ref="H8:K8"/>
    <mergeCell ref="A52:AC52"/>
    <mergeCell ref="A54:BB54"/>
    <mergeCell ref="A53:BB53"/>
    <mergeCell ref="A57:AC57"/>
    <mergeCell ref="A6:BB6"/>
    <mergeCell ref="A5:BB5"/>
    <mergeCell ref="A2:BB2"/>
    <mergeCell ref="A4:BB4"/>
    <mergeCell ref="A59:AC59"/>
    <mergeCell ref="AU8:AV8"/>
    <mergeCell ref="AX8:BA8"/>
    <mergeCell ref="Z8:AD8"/>
    <mergeCell ref="N8:Q8"/>
    <mergeCell ref="AL8:AO8"/>
  </mergeCells>
  <printOptions/>
  <pageMargins left="0.96" right="0.25" top="0.25" bottom="0" header="0" footer="0"/>
  <pageSetup horizontalDpi="600" verticalDpi="600" orientation="landscape" paperSize="9" scale="70" r:id="rId1"/>
  <colBreaks count="2" manualBreakCount="2">
    <brk id="19" max="61" man="1"/>
    <brk id="37" max="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vipin</dc:creator>
  <cp:keywords/>
  <dc:description/>
  <cp:lastModifiedBy>User</cp:lastModifiedBy>
  <cp:lastPrinted>2013-12-21T18:50:52Z</cp:lastPrinted>
  <dcterms:created xsi:type="dcterms:W3CDTF">2001-02-24T01:55:02Z</dcterms:created>
  <dcterms:modified xsi:type="dcterms:W3CDTF">2013-12-29T23:20:31Z</dcterms:modified>
  <cp:category/>
  <cp:version/>
  <cp:contentType/>
  <cp:contentStatus/>
</cp:coreProperties>
</file>