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11640" activeTab="1"/>
  </bookViews>
  <sheets>
    <sheet name="Table 32.23(All India)" sheetId="10" r:id="rId1"/>
    <sheet name="Table 32.23(Deptt.-wise)" sheetId="8" r:id="rId2"/>
  </sheets>
  <definedNames>
    <definedName name="_xlnm.Print_Area" localSheetId="0">'Table 32.23(All India)'!$A$1:$O$27</definedName>
    <definedName name="_xlnm.Print_Area" localSheetId="1">'Table 32.23(Deptt.-wise)'!$A$1:$BI$39</definedName>
    <definedName name="_xlnm.Print_Titles" localSheetId="1">'Table 32.23(Deptt.-wise)'!$A:$A</definedName>
  </definedNames>
  <calcPr calcId="124519" iterate="1" iterateCount="1"/>
</workbook>
</file>

<file path=xl/calcChain.xml><?xml version="1.0" encoding="utf-8"?>
<calcChain xmlns="http://schemas.openxmlformats.org/spreadsheetml/2006/main">
  <c r="BF30" i="8"/>
  <c r="AZ30"/>
  <c r="AT30"/>
  <c r="AN30"/>
  <c r="AH30"/>
  <c r="BF15"/>
  <c r="AZ15"/>
  <c r="AZ31" s="1"/>
  <c r="AT15"/>
  <c r="AN15"/>
  <c r="AH15"/>
  <c r="AB30"/>
  <c r="AB15"/>
  <c r="V30"/>
  <c r="V15"/>
  <c r="P30"/>
  <c r="P15"/>
  <c r="J30"/>
  <c r="J15"/>
  <c r="AB31" l="1"/>
  <c r="AT31"/>
  <c r="AN31"/>
  <c r="AH31"/>
  <c r="BF31"/>
  <c r="V31"/>
  <c r="J31"/>
  <c r="P31"/>
</calcChain>
</file>

<file path=xl/sharedStrings.xml><?xml version="1.0" encoding="utf-8"?>
<sst xmlns="http://schemas.openxmlformats.org/spreadsheetml/2006/main" count="89" uniqueCount="46">
  <si>
    <t>Total</t>
  </si>
  <si>
    <t>Number of Sanctioned Posts</t>
  </si>
  <si>
    <t>Number in Position</t>
  </si>
  <si>
    <t>B(G)</t>
  </si>
  <si>
    <t>B(NG)</t>
  </si>
  <si>
    <t>Source: Ministry of Finance, Pay Research Unit.</t>
  </si>
  <si>
    <t xml:space="preserve">LABOUR AND EMPLOYMENT </t>
  </si>
  <si>
    <t>D</t>
  </si>
  <si>
    <t>Unclassified</t>
  </si>
  <si>
    <t>12. Mines</t>
  </si>
  <si>
    <t>18. Statistics &amp; Programme Implementation</t>
  </si>
  <si>
    <t>21. Others</t>
  </si>
  <si>
    <t>..</t>
  </si>
  <si>
    <t>_______________________________________________________________</t>
  </si>
  <si>
    <t>_____________________________________________________________</t>
  </si>
  <si>
    <t>A(G)*</t>
  </si>
  <si>
    <t>C(NG)$</t>
  </si>
  <si>
    <t xml:space="preserve">Note: * Includes some non-gazetted post also.  </t>
  </si>
  <si>
    <t xml:space="preserve">           ** Sanctioned strength/In position are provisional.</t>
  </si>
  <si>
    <t xml:space="preserve">         $ Erstwhile Group D posts have been categorized as Group C after implementation of 6th cpc.</t>
  </si>
  <si>
    <t xml:space="preserve">         #  Excluding Grameen Dak Sewak. </t>
  </si>
  <si>
    <t>1. Atomic Energy</t>
  </si>
  <si>
    <t>4. Defence (Civilian)</t>
  </si>
  <si>
    <t>5. Earth Sciences</t>
  </si>
  <si>
    <t xml:space="preserve">6. Finance </t>
  </si>
  <si>
    <t>8. Home Affairs</t>
  </si>
  <si>
    <t>9. Indian Audit &amp; Accounts</t>
  </si>
  <si>
    <t>10. Information Technology</t>
  </si>
  <si>
    <t>13. Personnel, Public Grievances &amp; Pensions</t>
  </si>
  <si>
    <t>14. # Posts**</t>
  </si>
  <si>
    <t>15. Railways</t>
  </si>
  <si>
    <t>17. Space</t>
  </si>
  <si>
    <t>20. Water Resources</t>
  </si>
  <si>
    <t>Ministry/Department</t>
  </si>
  <si>
    <t xml:space="preserve">          *** Including HUPA</t>
  </si>
  <si>
    <t>Year (As on 31st March</t>
  </si>
  <si>
    <t>3. Culture ^</t>
  </si>
  <si>
    <t>2. Commerce**</t>
  </si>
  <si>
    <t>11. Labour &amp; Employment**</t>
  </si>
  <si>
    <t>16. Science &amp; Technology**</t>
  </si>
  <si>
    <t>19. Urban Development***</t>
  </si>
  <si>
    <t xml:space="preserve">        ^  Sanctioned strength/In position are provisional for year 2011-12</t>
  </si>
  <si>
    <t>7. Health &amp; Family Welfare</t>
  </si>
  <si>
    <r>
      <rPr>
        <b/>
        <sz val="10"/>
        <rFont val="Times New Roman"/>
        <family val="1"/>
      </rPr>
      <t>G-</t>
    </r>
    <r>
      <rPr>
        <sz val="10"/>
        <rFont val="Times New Roman"/>
        <family val="1"/>
      </rPr>
      <t xml:space="preserve">Gazetted, </t>
    </r>
    <r>
      <rPr>
        <b/>
        <sz val="10"/>
        <rFont val="Times New Roman"/>
        <family val="1"/>
      </rPr>
      <t>NG</t>
    </r>
    <r>
      <rPr>
        <sz val="10"/>
        <rFont val="Times New Roman"/>
        <family val="1"/>
      </rPr>
      <t>-Non Gazetted</t>
    </r>
  </si>
  <si>
    <t>Table 32.23: GROUP - WISE ESTIMATED NUMBER OF CENTRAL GOVERNMENT CIVILIAN REGULAR EMPLOYEES AS ON 1.3.2013</t>
  </si>
  <si>
    <t>Table 32.23: GROUP - WISE ESTIMATED NUMBER OF CENTRAL GOVERNMENT CIVILIAN REGULAR EMPLOYEES (As On 1st March)</t>
  </si>
</sst>
</file>

<file path=xl/styles.xml><?xml version="1.0" encoding="utf-8"?>
<styleSheet xmlns="http://schemas.openxmlformats.org/spreadsheetml/2006/main">
  <numFmts count="1">
    <numFmt numFmtId="164" formatCode="0.00_)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name val="Arial Rounded MT Bold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164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Fill="1" applyBorder="1" applyAlignment="1">
      <alignment horizontal="right" vertical="center"/>
    </xf>
    <xf numFmtId="0" fontId="9" fillId="5" borderId="0" xfId="0" applyFont="1" applyFill="1" applyBorder="1"/>
    <xf numFmtId="0" fontId="10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0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8" fillId="4" borderId="0" xfId="0" applyFont="1" applyFill="1" applyBorder="1" applyAlignment="1">
      <alignment vertical="top"/>
    </xf>
    <xf numFmtId="0" fontId="1" fillId="5" borderId="3" xfId="0" applyFont="1" applyFill="1" applyBorder="1" applyAlignment="1">
      <alignment horizontal="left"/>
    </xf>
    <xf numFmtId="0" fontId="2" fillId="5" borderId="4" xfId="0" applyFont="1" applyFill="1" applyBorder="1"/>
    <xf numFmtId="0" fontId="10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left"/>
    </xf>
    <xf numFmtId="0" fontId="9" fillId="5" borderId="4" xfId="0" applyFont="1" applyFill="1" applyBorder="1"/>
    <xf numFmtId="0" fontId="9" fillId="5" borderId="9" xfId="0" applyFont="1" applyFill="1" applyBorder="1"/>
    <xf numFmtId="0" fontId="9" fillId="5" borderId="10" xfId="0" applyFont="1" applyFill="1" applyBorder="1"/>
    <xf numFmtId="0" fontId="11" fillId="5" borderId="11" xfId="0" applyFont="1" applyFill="1" applyBorder="1" applyAlignment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2" fillId="5" borderId="6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quotePrefix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2" fontId="9" fillId="0" borderId="0" xfId="0" applyNumberFormat="1" applyFont="1" applyFill="1" applyBorder="1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6" borderId="18" xfId="0" applyFont="1" applyFill="1" applyBorder="1" applyAlignment="1" applyProtection="1">
      <alignment vertical="top"/>
    </xf>
    <xf numFmtId="0" fontId="7" fillId="5" borderId="6" xfId="0" applyFont="1" applyFill="1" applyBorder="1" applyAlignment="1">
      <alignment vertical="center"/>
    </xf>
    <xf numFmtId="0" fontId="11" fillId="5" borderId="16" xfId="0" applyFont="1" applyFill="1" applyBorder="1" applyAlignment="1">
      <alignment horizontal="center" vertical="top"/>
    </xf>
    <xf numFmtId="0" fontId="11" fillId="5" borderId="23" xfId="0" applyFont="1" applyFill="1" applyBorder="1" applyAlignment="1" applyProtection="1">
      <alignment horizontal="center" vertical="center"/>
    </xf>
    <xf numFmtId="0" fontId="8" fillId="6" borderId="24" xfId="0" applyFont="1" applyFill="1" applyBorder="1" applyAlignment="1" applyProtection="1">
      <alignment vertical="top"/>
    </xf>
    <xf numFmtId="0" fontId="8" fillId="4" borderId="18" xfId="0" applyFont="1" applyFill="1" applyBorder="1" applyAlignment="1" applyProtection="1">
      <alignment vertical="top"/>
    </xf>
    <xf numFmtId="0" fontId="8" fillId="4" borderId="24" xfId="0" applyFont="1" applyFill="1" applyBorder="1" applyAlignment="1" applyProtection="1">
      <alignment vertical="top"/>
    </xf>
    <xf numFmtId="0" fontId="8" fillId="4" borderId="18" xfId="0" applyFont="1" applyFill="1" applyBorder="1" applyAlignment="1">
      <alignment vertical="top"/>
    </xf>
    <xf numFmtId="0" fontId="8" fillId="4" borderId="24" xfId="0" applyFont="1" applyFill="1" applyBorder="1" applyAlignment="1">
      <alignment vertical="top"/>
    </xf>
    <xf numFmtId="0" fontId="11" fillId="5" borderId="5" xfId="0" applyFont="1" applyFill="1" applyBorder="1" applyAlignment="1" applyProtection="1">
      <alignment horizontal="left" vertical="center"/>
    </xf>
    <xf numFmtId="0" fontId="8" fillId="6" borderId="23" xfId="0" applyFont="1" applyFill="1" applyBorder="1" applyAlignment="1" applyProtection="1">
      <alignment horizontal="center" vertical="center"/>
    </xf>
    <xf numFmtId="0" fontId="11" fillId="6" borderId="23" xfId="0" applyFont="1" applyFill="1" applyBorder="1" applyAlignment="1" applyProtection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/>
    </xf>
    <xf numFmtId="0" fontId="11" fillId="5" borderId="25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/>
    </xf>
    <xf numFmtId="0" fontId="11" fillId="6" borderId="26" xfId="0" applyFont="1" applyFill="1" applyBorder="1" applyAlignment="1" applyProtection="1">
      <alignment horizontal="center" vertical="center"/>
    </xf>
    <xf numFmtId="0" fontId="11" fillId="4" borderId="26" xfId="0" applyFont="1" applyFill="1" applyBorder="1" applyAlignment="1" applyProtection="1">
      <alignment horizontal="center" vertical="center"/>
    </xf>
    <xf numFmtId="0" fontId="11" fillId="5" borderId="26" xfId="0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left" vertical="center"/>
    </xf>
    <xf numFmtId="0" fontId="9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 applyProtection="1">
      <alignment horizontal="right" vertical="center"/>
    </xf>
    <xf numFmtId="0" fontId="8" fillId="7" borderId="6" xfId="0" quotePrefix="1" applyFont="1" applyFill="1" applyBorder="1" applyAlignment="1">
      <alignment horizontal="left" vertical="center"/>
    </xf>
    <xf numFmtId="0" fontId="8" fillId="7" borderId="0" xfId="0" quotePrefix="1" applyFont="1" applyFill="1" applyBorder="1" applyAlignment="1">
      <alignment horizontal="left" vertical="center"/>
    </xf>
    <xf numFmtId="0" fontId="13" fillId="7" borderId="0" xfId="0" applyFont="1" applyFill="1" applyBorder="1" applyAlignment="1" applyProtection="1">
      <alignment horizontal="right" vertical="center"/>
    </xf>
    <xf numFmtId="0" fontId="8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vertical="center"/>
    </xf>
    <xf numFmtId="0" fontId="12" fillId="7" borderId="13" xfId="0" applyFont="1" applyFill="1" applyBorder="1" applyAlignment="1">
      <alignment vertical="center"/>
    </xf>
    <xf numFmtId="0" fontId="12" fillId="7" borderId="14" xfId="0" applyFont="1" applyFill="1" applyBorder="1" applyAlignment="1">
      <alignment vertical="center"/>
    </xf>
    <xf numFmtId="0" fontId="12" fillId="7" borderId="6" xfId="0" applyFont="1" applyFill="1" applyBorder="1" applyAlignment="1">
      <alignment horizontal="right" vertical="center" wrapText="1"/>
    </xf>
    <xf numFmtId="0" fontId="12" fillId="7" borderId="0" xfId="0" applyFont="1" applyFill="1" applyBorder="1" applyAlignment="1">
      <alignment horizontal="right" vertical="center" wrapText="1"/>
    </xf>
    <xf numFmtId="0" fontId="12" fillId="7" borderId="10" xfId="0" applyFont="1" applyFill="1" applyBorder="1" applyAlignment="1">
      <alignment horizontal="right" vertical="center" wrapText="1"/>
    </xf>
    <xf numFmtId="0" fontId="8" fillId="7" borderId="10" xfId="0" applyFont="1" applyFill="1" applyBorder="1" applyAlignment="1" applyProtection="1">
      <alignment horizontal="right" vertical="center"/>
    </xf>
    <xf numFmtId="0" fontId="13" fillId="7" borderId="10" xfId="0" applyFont="1" applyFill="1" applyBorder="1" applyAlignment="1" applyProtection="1">
      <alignment horizontal="right" vertical="center"/>
    </xf>
    <xf numFmtId="0" fontId="11" fillId="7" borderId="0" xfId="0" applyFont="1" applyFill="1" applyBorder="1" applyAlignment="1" applyProtection="1">
      <alignment horizontal="center" vertical="center"/>
    </xf>
    <xf numFmtId="0" fontId="11" fillId="7" borderId="10" xfId="0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>
      <alignment horizontal="left"/>
    </xf>
    <xf numFmtId="0" fontId="9" fillId="7" borderId="8" xfId="0" applyFont="1" applyFill="1" applyBorder="1"/>
    <xf numFmtId="2" fontId="9" fillId="7" borderId="8" xfId="0" applyNumberFormat="1" applyFont="1" applyFill="1" applyBorder="1"/>
    <xf numFmtId="0" fontId="9" fillId="7" borderId="12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vertical="top" wrapText="1"/>
    </xf>
    <xf numFmtId="0" fontId="11" fillId="5" borderId="2" xfId="0" applyFont="1" applyFill="1" applyBorder="1" applyAlignment="1">
      <alignment vertical="top"/>
    </xf>
    <xf numFmtId="0" fontId="11" fillId="4" borderId="19" xfId="0" applyFont="1" applyFill="1" applyBorder="1" applyAlignment="1" applyProtection="1">
      <alignment vertical="top"/>
    </xf>
    <xf numFmtId="0" fontId="11" fillId="4" borderId="1" xfId="0" applyFont="1" applyFill="1" applyBorder="1" applyAlignment="1" applyProtection="1">
      <alignment vertical="top"/>
    </xf>
    <xf numFmtId="0" fontId="11" fillId="4" borderId="21" xfId="0" applyFont="1" applyFill="1" applyBorder="1" applyAlignment="1" applyProtection="1">
      <alignment vertical="top"/>
    </xf>
    <xf numFmtId="0" fontId="15" fillId="5" borderId="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3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 applyProtection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/>
    </xf>
    <xf numFmtId="0" fontId="18" fillId="5" borderId="4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5" fillId="6" borderId="18" xfId="0" applyFont="1" applyFill="1" applyBorder="1" applyAlignment="1" applyProtection="1">
      <alignment horizontal="center" vertical="top"/>
    </xf>
    <xf numFmtId="0" fontId="15" fillId="6" borderId="0" xfId="0" applyFont="1" applyFill="1" applyBorder="1" applyAlignment="1" applyProtection="1">
      <alignment horizontal="center" vertical="top"/>
    </xf>
    <xf numFmtId="0" fontId="15" fillId="6" borderId="24" xfId="0" applyFont="1" applyFill="1" applyBorder="1" applyAlignment="1" applyProtection="1">
      <alignment horizontal="center" vertical="top"/>
    </xf>
    <xf numFmtId="0" fontId="15" fillId="4" borderId="18" xfId="0" applyFont="1" applyFill="1" applyBorder="1" applyAlignment="1" applyProtection="1">
      <alignment horizontal="center" vertical="top"/>
    </xf>
    <xf numFmtId="0" fontId="15" fillId="4" borderId="0" xfId="0" applyFont="1" applyFill="1" applyBorder="1" applyAlignment="1" applyProtection="1">
      <alignment horizontal="center" vertical="top"/>
    </xf>
    <xf numFmtId="0" fontId="15" fillId="4" borderId="24" xfId="0" applyFont="1" applyFill="1" applyBorder="1" applyAlignment="1" applyProtection="1">
      <alignment horizontal="center" vertical="top"/>
    </xf>
    <xf numFmtId="0" fontId="15" fillId="4" borderId="18" xfId="0" applyFont="1" applyFill="1" applyBorder="1" applyAlignment="1">
      <alignment horizontal="center" vertical="top"/>
    </xf>
    <xf numFmtId="0" fontId="15" fillId="4" borderId="0" xfId="0" applyFont="1" applyFill="1" applyBorder="1" applyAlignment="1">
      <alignment horizontal="center" vertical="top"/>
    </xf>
    <xf numFmtId="0" fontId="15" fillId="4" borderId="24" xfId="0" applyFont="1" applyFill="1" applyBorder="1" applyAlignment="1">
      <alignment horizontal="center" vertical="top"/>
    </xf>
    <xf numFmtId="0" fontId="15" fillId="4" borderId="19" xfId="0" applyFont="1" applyFill="1" applyBorder="1" applyAlignment="1" applyProtection="1">
      <alignment horizontal="center" vertical="top"/>
    </xf>
    <xf numFmtId="0" fontId="15" fillId="4" borderId="1" xfId="0" applyFont="1" applyFill="1" applyBorder="1" applyAlignment="1" applyProtection="1">
      <alignment horizontal="center" vertical="top"/>
    </xf>
    <xf numFmtId="0" fontId="15" fillId="4" borderId="21" xfId="0" applyFont="1" applyFill="1" applyBorder="1" applyAlignment="1" applyProtection="1">
      <alignment horizontal="center" vertical="top"/>
    </xf>
    <xf numFmtId="0" fontId="17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 applyProtection="1">
      <alignment horizontal="center" vertical="center"/>
    </xf>
    <xf numFmtId="0" fontId="15" fillId="5" borderId="26" xfId="0" applyFont="1" applyFill="1" applyBorder="1" applyAlignment="1" applyProtection="1">
      <alignment horizontal="center" vertical="center"/>
    </xf>
    <xf numFmtId="0" fontId="15" fillId="6" borderId="10" xfId="0" applyFont="1" applyFill="1" applyBorder="1" applyAlignment="1" applyProtection="1">
      <alignment horizontal="center" vertical="top"/>
    </xf>
    <xf numFmtId="0" fontId="15" fillId="4" borderId="10" xfId="0" applyFont="1" applyFill="1" applyBorder="1" applyAlignment="1" applyProtection="1">
      <alignment horizontal="center" vertical="top"/>
    </xf>
    <xf numFmtId="0" fontId="15" fillId="4" borderId="10" xfId="0" applyFont="1" applyFill="1" applyBorder="1" applyAlignment="1">
      <alignment horizontal="center" vertical="top"/>
    </xf>
    <xf numFmtId="0" fontId="15" fillId="4" borderId="11" xfId="0" applyFont="1" applyFill="1" applyBorder="1" applyAlignment="1" applyProtection="1">
      <alignment horizontal="center" vertical="top"/>
    </xf>
    <xf numFmtId="0" fontId="17" fillId="7" borderId="10" xfId="0" applyFont="1" applyFill="1" applyBorder="1" applyAlignment="1">
      <alignment horizontal="center" vertical="center"/>
    </xf>
    <xf numFmtId="0" fontId="15" fillId="7" borderId="10" xfId="0" applyFont="1" applyFill="1" applyBorder="1" applyAlignment="1" applyProtection="1">
      <alignment horizontal="center" vertical="center"/>
    </xf>
    <xf numFmtId="0" fontId="16" fillId="7" borderId="10" xfId="0" applyFont="1" applyFill="1" applyBorder="1" applyAlignment="1" applyProtection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top"/>
    </xf>
    <xf numFmtId="0" fontId="11" fillId="5" borderId="23" xfId="0" applyFont="1" applyFill="1" applyBorder="1" applyAlignment="1" applyProtection="1">
      <alignment horizontal="center" vertical="top" wrapText="1"/>
    </xf>
    <xf numFmtId="0" fontId="11" fillId="5" borderId="23" xfId="0" applyFont="1" applyFill="1" applyBorder="1" applyAlignment="1" applyProtection="1">
      <alignment horizontal="center" vertical="top"/>
    </xf>
    <xf numFmtId="0" fontId="7" fillId="5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top"/>
    </xf>
    <xf numFmtId="0" fontId="11" fillId="5" borderId="13" xfId="0" applyFont="1" applyFill="1" applyBorder="1" applyAlignment="1">
      <alignment horizontal="center" vertical="top"/>
    </xf>
    <xf numFmtId="0" fontId="11" fillId="5" borderId="27" xfId="0" applyFont="1" applyFill="1" applyBorder="1" applyAlignment="1">
      <alignment horizontal="center" vertical="top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15" xfId="0" applyFont="1" applyFill="1" applyBorder="1" applyAlignment="1" applyProtection="1">
      <alignment horizontal="center" vertical="top"/>
    </xf>
    <xf numFmtId="0" fontId="11" fillId="5" borderId="2" xfId="0" applyFont="1" applyFill="1" applyBorder="1" applyAlignment="1" applyProtection="1">
      <alignment horizontal="center" vertical="top"/>
    </xf>
    <xf numFmtId="0" fontId="11" fillId="5" borderId="16" xfId="0" applyFont="1" applyFill="1" applyBorder="1" applyAlignment="1" applyProtection="1">
      <alignment horizontal="center" vertical="top"/>
    </xf>
    <xf numFmtId="0" fontId="15" fillId="5" borderId="20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</xf>
    <xf numFmtId="0" fontId="15" fillId="5" borderId="14" xfId="0" applyFont="1" applyFill="1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7"/>
  <sheetViews>
    <sheetView view="pageBreakPreview" zoomScaleSheetLayoutView="100" workbookViewId="0">
      <selection activeCell="Q4" sqref="Q4"/>
    </sheetView>
  </sheetViews>
  <sheetFormatPr defaultColWidth="9" defaultRowHeight="12.75"/>
  <cols>
    <col min="1" max="1" width="13.7109375" style="5" customWidth="1"/>
    <col min="2" max="2" width="10.28515625" style="19" customWidth="1"/>
    <col min="3" max="3" width="10.140625" style="19" customWidth="1"/>
    <col min="4" max="12" width="10.28515625" style="19" customWidth="1"/>
    <col min="13" max="13" width="10.140625" style="19" customWidth="1"/>
    <col min="14" max="15" width="10.28515625" style="19" customWidth="1"/>
    <col min="16" max="43" width="9" style="20"/>
    <col min="44" max="16384" width="9" style="19"/>
  </cols>
  <sheetData>
    <row r="1" spans="1:43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43" s="8" customFormat="1" ht="21" customHeight="1">
      <c r="A2" s="69"/>
      <c r="B2" s="175" t="s">
        <v>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>
      <c r="A3" s="85"/>
      <c r="B3" s="44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40"/>
    </row>
    <row r="4" spans="1:43" s="10" customFormat="1" ht="18" customHeight="1">
      <c r="A4" s="69"/>
      <c r="B4" s="175" t="s">
        <v>44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s="10" customFormat="1" ht="18" customHeight="1">
      <c r="A5" s="69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4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10" customFormat="1" ht="14.25" customHeight="1">
      <c r="A6" s="35"/>
      <c r="B6" s="27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28"/>
      <c r="O6" s="41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s="11" customFormat="1" ht="18" customHeight="1">
      <c r="A7" s="177" t="s">
        <v>35</v>
      </c>
      <c r="B7" s="180" t="s">
        <v>1</v>
      </c>
      <c r="C7" s="181"/>
      <c r="D7" s="181"/>
      <c r="E7" s="181"/>
      <c r="F7" s="181"/>
      <c r="G7" s="181"/>
      <c r="H7" s="182"/>
      <c r="I7" s="180" t="s">
        <v>2</v>
      </c>
      <c r="J7" s="181"/>
      <c r="K7" s="181"/>
      <c r="L7" s="181"/>
      <c r="M7" s="181"/>
      <c r="N7" s="181"/>
      <c r="O7" s="182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11" customFormat="1" ht="15.75" customHeight="1">
      <c r="A8" s="178"/>
      <c r="B8" s="183" t="s">
        <v>13</v>
      </c>
      <c r="C8" s="184"/>
      <c r="D8" s="184"/>
      <c r="E8" s="184"/>
      <c r="F8" s="184"/>
      <c r="G8" s="184"/>
      <c r="H8" s="185"/>
      <c r="I8" s="183" t="s">
        <v>14</v>
      </c>
      <c r="J8" s="184"/>
      <c r="K8" s="184"/>
      <c r="L8" s="184"/>
      <c r="M8" s="184"/>
      <c r="N8" s="184"/>
      <c r="O8" s="185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13" customFormat="1" ht="18" customHeight="1">
      <c r="A9" s="179"/>
      <c r="B9" s="173" t="s">
        <v>15</v>
      </c>
      <c r="C9" s="173" t="s">
        <v>3</v>
      </c>
      <c r="D9" s="173" t="s">
        <v>4</v>
      </c>
      <c r="E9" s="173" t="s">
        <v>16</v>
      </c>
      <c r="F9" s="173" t="s">
        <v>7</v>
      </c>
      <c r="G9" s="173" t="s">
        <v>8</v>
      </c>
      <c r="H9" s="173" t="s">
        <v>0</v>
      </c>
      <c r="I9" s="173" t="s">
        <v>15</v>
      </c>
      <c r="J9" s="173" t="s">
        <v>3</v>
      </c>
      <c r="K9" s="173" t="s">
        <v>4</v>
      </c>
      <c r="L9" s="173" t="s">
        <v>16</v>
      </c>
      <c r="M9" s="173" t="s">
        <v>7</v>
      </c>
      <c r="N9" s="174" t="s">
        <v>8</v>
      </c>
      <c r="O9" s="173" t="s">
        <v>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3" s="4" customFormat="1" ht="20.25" customHeight="1">
      <c r="A10" s="71">
        <v>1</v>
      </c>
      <c r="B10" s="71">
        <v>2</v>
      </c>
      <c r="C10" s="71">
        <v>3</v>
      </c>
      <c r="D10" s="71">
        <v>4</v>
      </c>
      <c r="E10" s="71">
        <v>5</v>
      </c>
      <c r="F10" s="71">
        <v>6</v>
      </c>
      <c r="G10" s="71">
        <v>7</v>
      </c>
      <c r="H10" s="71">
        <v>8</v>
      </c>
      <c r="I10" s="71">
        <v>9</v>
      </c>
      <c r="J10" s="71">
        <v>10</v>
      </c>
      <c r="K10" s="71">
        <v>11</v>
      </c>
      <c r="L10" s="71">
        <v>12</v>
      </c>
      <c r="M10" s="71">
        <v>13</v>
      </c>
      <c r="N10" s="71">
        <v>14</v>
      </c>
      <c r="O10" s="71">
        <v>15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4" customFormat="1" ht="20.25" customHeight="1">
      <c r="A11" s="42">
        <v>2006</v>
      </c>
      <c r="B11" s="78">
        <v>91414</v>
      </c>
      <c r="C11" s="78">
        <v>87038</v>
      </c>
      <c r="D11" s="78">
        <v>71960</v>
      </c>
      <c r="E11" s="78">
        <v>2343081</v>
      </c>
      <c r="F11" s="78">
        <v>932985</v>
      </c>
      <c r="G11" s="78">
        <v>291</v>
      </c>
      <c r="H11" s="79">
        <v>3526769</v>
      </c>
      <c r="I11" s="78">
        <v>79005</v>
      </c>
      <c r="J11" s="78">
        <v>80150</v>
      </c>
      <c r="K11" s="78">
        <v>60086</v>
      </c>
      <c r="L11" s="78">
        <v>2071299</v>
      </c>
      <c r="M11" s="78">
        <v>818445</v>
      </c>
      <c r="N11" s="78">
        <v>289</v>
      </c>
      <c r="O11" s="86">
        <v>3109274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4" customFormat="1" ht="20.25" customHeight="1">
      <c r="A12" s="42">
        <v>2007</v>
      </c>
      <c r="B12" s="80">
        <v>91750</v>
      </c>
      <c r="C12" s="80">
        <v>83147</v>
      </c>
      <c r="D12" s="80">
        <v>73253</v>
      </c>
      <c r="E12" s="80">
        <v>2343359</v>
      </c>
      <c r="F12" s="80">
        <v>955024</v>
      </c>
      <c r="G12" s="80">
        <v>4</v>
      </c>
      <c r="H12" s="81">
        <v>3546537</v>
      </c>
      <c r="I12" s="80">
        <v>78987</v>
      </c>
      <c r="J12" s="80">
        <v>76093</v>
      </c>
      <c r="K12" s="80">
        <v>62500</v>
      </c>
      <c r="L12" s="80">
        <v>2075497</v>
      </c>
      <c r="M12" s="80">
        <v>816193</v>
      </c>
      <c r="N12" s="80">
        <v>4</v>
      </c>
      <c r="O12" s="87">
        <v>3109274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4" customFormat="1" ht="20.25" customHeight="1">
      <c r="A13" s="42">
        <v>2008</v>
      </c>
      <c r="B13" s="78">
        <v>93360</v>
      </c>
      <c r="C13" s="78">
        <v>81701</v>
      </c>
      <c r="D13" s="78">
        <v>73906</v>
      </c>
      <c r="E13" s="78">
        <v>2346621</v>
      </c>
      <c r="F13" s="78">
        <v>966600</v>
      </c>
      <c r="G13" s="78" t="s">
        <v>12</v>
      </c>
      <c r="H13" s="79">
        <v>3562188</v>
      </c>
      <c r="I13" s="78">
        <v>79469</v>
      </c>
      <c r="J13" s="78">
        <v>74177</v>
      </c>
      <c r="K13" s="78">
        <v>60833</v>
      </c>
      <c r="L13" s="78">
        <v>2091793</v>
      </c>
      <c r="M13" s="78">
        <v>810560</v>
      </c>
      <c r="N13" s="78" t="s">
        <v>12</v>
      </c>
      <c r="O13" s="86">
        <v>3116832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4" customFormat="1" ht="20.25" customHeight="1">
      <c r="A14" s="42">
        <v>2009</v>
      </c>
      <c r="B14" s="80">
        <v>93616</v>
      </c>
      <c r="C14" s="80">
        <v>88890</v>
      </c>
      <c r="D14" s="80">
        <v>102075</v>
      </c>
      <c r="E14" s="80">
        <v>2337494</v>
      </c>
      <c r="F14" s="80">
        <v>942208</v>
      </c>
      <c r="G14" s="80"/>
      <c r="H14" s="81">
        <v>3564283</v>
      </c>
      <c r="I14" s="80">
        <v>80663</v>
      </c>
      <c r="J14" s="80">
        <v>79446</v>
      </c>
      <c r="K14" s="80">
        <v>78626</v>
      </c>
      <c r="L14" s="80">
        <v>2094655</v>
      </c>
      <c r="M14" s="80">
        <v>773953</v>
      </c>
      <c r="N14" s="80"/>
      <c r="O14" s="87">
        <v>3107343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4" customFormat="1" ht="20.25" customHeight="1">
      <c r="A15" s="42">
        <v>2010</v>
      </c>
      <c r="B15" s="78">
        <v>96504</v>
      </c>
      <c r="C15" s="78">
        <v>91307</v>
      </c>
      <c r="D15" s="78">
        <v>115086</v>
      </c>
      <c r="E15" s="78">
        <v>3299398</v>
      </c>
      <c r="F15" s="79"/>
      <c r="G15" s="79"/>
      <c r="H15" s="79">
        <v>3602295</v>
      </c>
      <c r="I15" s="78">
        <v>82926</v>
      </c>
      <c r="J15" s="78">
        <v>80405</v>
      </c>
      <c r="K15" s="78">
        <v>95483</v>
      </c>
      <c r="L15" s="78">
        <v>2809545</v>
      </c>
      <c r="M15" s="79"/>
      <c r="N15" s="79"/>
      <c r="O15" s="86">
        <v>3068359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4" customFormat="1" ht="20.25" customHeight="1">
      <c r="A16" s="42">
        <v>2011</v>
      </c>
      <c r="B16" s="80">
        <v>98977</v>
      </c>
      <c r="C16" s="80">
        <v>86657</v>
      </c>
      <c r="D16" s="80">
        <v>142098</v>
      </c>
      <c r="E16" s="80">
        <v>3335797</v>
      </c>
      <c r="F16" s="81"/>
      <c r="G16" s="81"/>
      <c r="H16" s="81">
        <v>3663529</v>
      </c>
      <c r="I16" s="80">
        <v>84474</v>
      </c>
      <c r="J16" s="80">
        <v>76479</v>
      </c>
      <c r="K16" s="80">
        <v>116249</v>
      </c>
      <c r="L16" s="80">
        <v>2804736</v>
      </c>
      <c r="M16" s="81"/>
      <c r="N16" s="81"/>
      <c r="O16" s="87">
        <v>3081938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4" customFormat="1" ht="20.25" customHeight="1">
      <c r="A17" s="42">
        <v>2012</v>
      </c>
      <c r="B17" s="78">
        <v>100869</v>
      </c>
      <c r="C17" s="78">
        <v>86840</v>
      </c>
      <c r="D17" s="78">
        <v>144454</v>
      </c>
      <c r="E17" s="78">
        <v>3352380</v>
      </c>
      <c r="F17" s="79"/>
      <c r="G17" s="79"/>
      <c r="H17" s="79">
        <v>3684543</v>
      </c>
      <c r="I17" s="78">
        <v>87960</v>
      </c>
      <c r="J17" s="78">
        <v>76724</v>
      </c>
      <c r="K17" s="78">
        <v>113477</v>
      </c>
      <c r="L17" s="78">
        <v>2806369</v>
      </c>
      <c r="M17" s="79"/>
      <c r="N17" s="79"/>
      <c r="O17" s="86">
        <v>3084530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4" customFormat="1" ht="20.25" customHeight="1">
      <c r="A18" s="42">
        <v>2013</v>
      </c>
      <c r="B18" s="80">
        <v>107958</v>
      </c>
      <c r="C18" s="80">
        <v>99994</v>
      </c>
      <c r="D18" s="80">
        <v>153447</v>
      </c>
      <c r="E18" s="80">
        <v>3355121</v>
      </c>
      <c r="F18" s="81"/>
      <c r="G18" s="81"/>
      <c r="H18" s="81">
        <v>3716520</v>
      </c>
      <c r="I18" s="80">
        <v>90192</v>
      </c>
      <c r="J18" s="80">
        <v>81005</v>
      </c>
      <c r="K18" s="80">
        <v>120958</v>
      </c>
      <c r="L18" s="80">
        <v>2822040</v>
      </c>
      <c r="M18" s="81"/>
      <c r="N18" s="81"/>
      <c r="O18" s="87">
        <v>3114195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4" customFormat="1" ht="20.25" customHeight="1">
      <c r="A19" s="42">
        <v>2014</v>
      </c>
      <c r="B19" s="78">
        <v>114725</v>
      </c>
      <c r="C19" s="78">
        <v>131704</v>
      </c>
      <c r="D19" s="78">
        <v>191236</v>
      </c>
      <c r="E19" s="78">
        <v>3207919</v>
      </c>
      <c r="F19" s="171"/>
      <c r="G19" s="171"/>
      <c r="H19" s="79">
        <v>3645584</v>
      </c>
      <c r="I19" s="79">
        <v>98155</v>
      </c>
      <c r="J19" s="79">
        <v>100108</v>
      </c>
      <c r="K19" s="78">
        <v>141068</v>
      </c>
      <c r="L19" s="78">
        <v>2884595</v>
      </c>
      <c r="M19" s="171"/>
      <c r="N19" s="79"/>
      <c r="O19" s="79">
        <v>3223926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4" customFormat="1" ht="20.25" customHeight="1">
      <c r="A20" s="42">
        <v>2015</v>
      </c>
      <c r="B20" s="80">
        <v>113279</v>
      </c>
      <c r="C20" s="80">
        <v>133036</v>
      </c>
      <c r="D20" s="80">
        <v>194806</v>
      </c>
      <c r="E20" s="80">
        <v>3208347</v>
      </c>
      <c r="F20" s="81"/>
      <c r="G20" s="81"/>
      <c r="H20" s="81">
        <v>3649468</v>
      </c>
      <c r="I20" s="80">
        <v>96309</v>
      </c>
      <c r="J20" s="80">
        <v>106187</v>
      </c>
      <c r="K20" s="80">
        <v>136046</v>
      </c>
      <c r="L20" s="80">
        <v>2890379</v>
      </c>
      <c r="M20" s="81"/>
      <c r="N20" s="81"/>
      <c r="O20" s="172">
        <v>3228921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20" customFormat="1" ht="12.75" customHeight="1">
      <c r="A21" s="104"/>
      <c r="B21" s="105" t="s">
        <v>5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6"/>
    </row>
    <row r="22" spans="1:43" s="20" customForma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/>
    </row>
    <row r="23" spans="1:43" s="20" customFormat="1">
      <c r="A23" s="92"/>
      <c r="B23" s="93" t="s">
        <v>17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110"/>
    </row>
    <row r="24" spans="1:43" s="20" customFormat="1">
      <c r="A24" s="95"/>
      <c r="B24" s="96" t="s">
        <v>18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111"/>
    </row>
    <row r="25" spans="1:43" s="20" customFormat="1">
      <c r="A25" s="95"/>
      <c r="B25" s="96" t="s">
        <v>19</v>
      </c>
      <c r="C25" s="99"/>
      <c r="D25" s="99"/>
      <c r="E25" s="99"/>
      <c r="F25" s="99"/>
      <c r="G25" s="99"/>
      <c r="H25" s="112"/>
      <c r="I25" s="99"/>
      <c r="J25" s="99"/>
      <c r="K25" s="99"/>
      <c r="L25" s="99"/>
      <c r="M25" s="99"/>
      <c r="N25" s="99"/>
      <c r="O25" s="113"/>
    </row>
    <row r="26" spans="1:43" s="20" customFormat="1">
      <c r="A26" s="100"/>
      <c r="B26" s="98" t="s">
        <v>43</v>
      </c>
      <c r="C26" s="99"/>
      <c r="D26" s="99"/>
      <c r="E26" s="99"/>
      <c r="F26" s="99"/>
      <c r="G26" s="99"/>
      <c r="H26" s="112"/>
      <c r="I26" s="99"/>
      <c r="J26" s="99"/>
      <c r="K26" s="99"/>
      <c r="L26" s="99"/>
      <c r="M26" s="99"/>
      <c r="N26" s="99"/>
      <c r="O26" s="113"/>
    </row>
    <row r="27" spans="1:43" s="20" customFormat="1" ht="13.5" thickBot="1">
      <c r="A27" s="114"/>
      <c r="B27" s="115"/>
      <c r="C27" s="115"/>
      <c r="D27" s="116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7"/>
    </row>
    <row r="28" spans="1:43" s="20" customForma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43" s="20" customForma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43" s="20" customFormat="1">
      <c r="A30" s="1"/>
      <c r="B30" s="3"/>
      <c r="C30" s="21"/>
      <c r="D30" s="2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43" s="20" customFormat="1">
      <c r="A31" s="5"/>
      <c r="B31" s="3"/>
      <c r="C31" s="19"/>
      <c r="D31" s="19"/>
      <c r="E31" s="19"/>
      <c r="F31" s="21"/>
      <c r="G31" s="21"/>
      <c r="H31" s="19"/>
      <c r="I31" s="19"/>
      <c r="J31" s="19"/>
      <c r="K31" s="19"/>
      <c r="L31" s="19"/>
      <c r="M31" s="19"/>
      <c r="N31" s="19"/>
      <c r="O31" s="19"/>
    </row>
    <row r="32" spans="1:43" s="20" customFormat="1">
      <c r="A32" s="5"/>
      <c r="B32" s="3"/>
      <c r="C32" s="19"/>
      <c r="D32" s="19"/>
      <c r="E32" s="19"/>
      <c r="F32" s="21"/>
      <c r="G32" s="21"/>
      <c r="H32" s="19"/>
      <c r="I32" s="19"/>
      <c r="J32" s="19"/>
      <c r="K32" s="19"/>
      <c r="L32" s="19"/>
      <c r="M32" s="19"/>
      <c r="N32" s="19"/>
      <c r="O32" s="19"/>
    </row>
    <row r="33" spans="1:15" s="20" customFormat="1">
      <c r="A33" s="5"/>
      <c r="B33" s="3"/>
      <c r="C33" s="19"/>
      <c r="D33" s="19"/>
      <c r="E33" s="19"/>
      <c r="F33" s="21"/>
      <c r="G33" s="21"/>
      <c r="H33" s="19"/>
      <c r="I33" s="19"/>
      <c r="J33" s="19"/>
      <c r="K33" s="19"/>
      <c r="L33" s="19"/>
      <c r="M33" s="19"/>
      <c r="N33" s="19"/>
      <c r="O33" s="19"/>
    </row>
    <row r="34" spans="1:15" s="20" customFormat="1">
      <c r="A34" s="5"/>
      <c r="B34" s="3"/>
      <c r="C34" s="19"/>
      <c r="D34" s="19"/>
      <c r="E34" s="19"/>
      <c r="F34" s="21"/>
      <c r="G34" s="21"/>
      <c r="H34" s="19"/>
      <c r="I34" s="19"/>
      <c r="J34" s="19"/>
      <c r="K34" s="19"/>
      <c r="L34" s="19"/>
      <c r="M34" s="19"/>
      <c r="N34" s="19"/>
      <c r="O34" s="19"/>
    </row>
    <row r="35" spans="1:15" s="20" customFormat="1">
      <c r="A35" s="5"/>
      <c r="B35" s="2"/>
      <c r="C35" s="19"/>
      <c r="D35" s="19"/>
      <c r="E35" s="19"/>
      <c r="F35" s="21"/>
      <c r="G35" s="21"/>
      <c r="H35" s="19"/>
      <c r="I35" s="19"/>
      <c r="J35" s="19"/>
      <c r="K35" s="19"/>
      <c r="L35" s="19"/>
      <c r="M35" s="19"/>
      <c r="N35" s="19"/>
      <c r="O35" s="19"/>
    </row>
    <row r="36" spans="1:15" s="20" customFormat="1">
      <c r="A36" s="5"/>
      <c r="B36" s="3"/>
      <c r="C36" s="19"/>
      <c r="D36" s="19"/>
      <c r="E36" s="19"/>
      <c r="F36" s="21"/>
      <c r="G36" s="21"/>
      <c r="H36" s="19"/>
      <c r="I36" s="19"/>
      <c r="J36" s="19"/>
      <c r="K36" s="19"/>
      <c r="L36" s="19"/>
      <c r="M36" s="19"/>
      <c r="N36" s="19"/>
      <c r="O36" s="19"/>
    </row>
    <row r="37" spans="1:15" s="20" customFormat="1">
      <c r="A37" s="5"/>
      <c r="B37" s="3"/>
      <c r="C37" s="19"/>
      <c r="D37" s="19"/>
      <c r="E37" s="19"/>
      <c r="F37" s="21"/>
      <c r="G37" s="21"/>
      <c r="H37" s="19"/>
      <c r="I37" s="19"/>
      <c r="J37" s="19"/>
      <c r="K37" s="19"/>
      <c r="L37" s="19"/>
      <c r="M37" s="19"/>
      <c r="N37" s="19"/>
      <c r="O37" s="19"/>
    </row>
  </sheetData>
  <mergeCells count="7">
    <mergeCell ref="B2:O2"/>
    <mergeCell ref="B4:O4"/>
    <mergeCell ref="A7:A9"/>
    <mergeCell ref="B7:H7"/>
    <mergeCell ref="I7:O7"/>
    <mergeCell ref="B8:H8"/>
    <mergeCell ref="I8:O8"/>
  </mergeCells>
  <pageMargins left="0.70866141732283472" right="0.70866141732283472" top="0.74803149606299213" bottom="0.74803149606299213" header="0.31496062992125984" footer="0.31496062992125984"/>
  <pageSetup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I76"/>
  <sheetViews>
    <sheetView tabSelected="1" view="pageBreakPreview" zoomScaleSheetLayoutView="100" workbookViewId="0">
      <selection activeCell="BL4" sqref="BL4"/>
    </sheetView>
  </sheetViews>
  <sheetFormatPr defaultColWidth="9" defaultRowHeight="15"/>
  <cols>
    <col min="1" max="1" width="22.85546875" style="5" customWidth="1"/>
    <col min="2" max="25" width="9" style="19" customWidth="1"/>
    <col min="26" max="31" width="13.7109375" style="157" customWidth="1"/>
    <col min="32" max="55" width="9" style="19" customWidth="1"/>
    <col min="56" max="56" width="13.7109375" style="157" customWidth="1"/>
    <col min="57" max="59" width="13.7109375" style="150" customWidth="1"/>
    <col min="60" max="61" width="13.7109375" style="157" customWidth="1"/>
    <col min="62" max="86" width="9" style="20"/>
    <col min="87" max="16384" width="9" style="19"/>
  </cols>
  <sheetData>
    <row r="1" spans="1:87" ht="15.7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134"/>
      <c r="AA1" s="134"/>
      <c r="AB1" s="134"/>
      <c r="AC1" s="134"/>
      <c r="AD1" s="134"/>
      <c r="AE1" s="1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CI1" s="20"/>
    </row>
    <row r="2" spans="1:87" s="8" customFormat="1" ht="15.75" customHeight="1">
      <c r="A2" s="69"/>
      <c r="B2" s="175" t="s">
        <v>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 t="s">
        <v>6</v>
      </c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25"/>
      <c r="AA2" s="125"/>
      <c r="AB2" s="125"/>
      <c r="AC2" s="125"/>
      <c r="AD2" s="125"/>
      <c r="AE2" s="125"/>
      <c r="AF2" s="175" t="s">
        <v>6</v>
      </c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 t="s">
        <v>6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 t="s">
        <v>6</v>
      </c>
      <c r="BE2" s="175"/>
      <c r="BF2" s="175"/>
      <c r="BG2" s="175"/>
      <c r="BH2" s="175"/>
      <c r="BI2" s="175"/>
      <c r="BJ2" s="201"/>
      <c r="BK2" s="201"/>
      <c r="BL2" s="201"/>
      <c r="BM2" s="201"/>
      <c r="BN2" s="201"/>
      <c r="BO2" s="201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s="8" customFormat="1" ht="15.75" customHeight="1">
      <c r="A3" s="6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25"/>
      <c r="AA3" s="125"/>
      <c r="AB3" s="125"/>
      <c r="AC3" s="125"/>
      <c r="AD3" s="125"/>
      <c r="AE3" s="125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</row>
    <row r="4" spans="1:87" s="10" customFormat="1" ht="30.75" customHeight="1">
      <c r="A4" s="69"/>
      <c r="B4" s="186" t="s">
        <v>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 t="s">
        <v>45</v>
      </c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25"/>
      <c r="AA4" s="125"/>
      <c r="AB4" s="125"/>
      <c r="AC4" s="125"/>
      <c r="AD4" s="125"/>
      <c r="AE4" s="125"/>
      <c r="AF4" s="186" t="s">
        <v>45</v>
      </c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 t="s">
        <v>45</v>
      </c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 t="s">
        <v>45</v>
      </c>
      <c r="BE4" s="186"/>
      <c r="BF4" s="186"/>
      <c r="BG4" s="186"/>
      <c r="BH4" s="186"/>
      <c r="BI4" s="186"/>
      <c r="BJ4" s="202"/>
      <c r="BK4" s="202"/>
      <c r="BL4" s="202"/>
      <c r="BM4" s="202"/>
      <c r="BN4" s="202"/>
      <c r="BO4" s="202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</row>
    <row r="5" spans="1:87" s="10" customFormat="1" ht="15.75" customHeight="1">
      <c r="A5" s="35"/>
      <c r="B5" s="67"/>
      <c r="C5" s="27"/>
      <c r="D5" s="27"/>
      <c r="E5" s="27"/>
      <c r="F5" s="27"/>
      <c r="G5" s="27"/>
      <c r="H5" s="28"/>
      <c r="I5" s="28"/>
      <c r="J5" s="28"/>
      <c r="K5" s="28"/>
      <c r="L5" s="27"/>
      <c r="M5" s="27"/>
      <c r="N5" s="67"/>
      <c r="O5" s="27"/>
      <c r="P5" s="27"/>
      <c r="Q5" s="27"/>
      <c r="R5" s="27"/>
      <c r="S5" s="27"/>
      <c r="T5" s="28"/>
      <c r="U5" s="28"/>
      <c r="V5" s="28"/>
      <c r="W5" s="28"/>
      <c r="X5" s="27"/>
      <c r="Y5" s="27"/>
      <c r="Z5" s="126"/>
      <c r="AA5" s="126"/>
      <c r="AB5" s="126"/>
      <c r="AC5" s="126"/>
      <c r="AD5" s="135"/>
      <c r="AE5" s="135"/>
      <c r="AF5" s="67"/>
      <c r="AG5" s="27"/>
      <c r="AH5" s="27"/>
      <c r="AI5" s="27"/>
      <c r="AJ5" s="27"/>
      <c r="AK5" s="27"/>
      <c r="AL5" s="28"/>
      <c r="AM5" s="28"/>
      <c r="AN5" s="28"/>
      <c r="AO5" s="28"/>
      <c r="AP5" s="27"/>
      <c r="AQ5" s="27"/>
      <c r="AR5" s="67"/>
      <c r="AS5" s="27"/>
      <c r="AT5" s="27"/>
      <c r="AU5" s="27"/>
      <c r="AV5" s="27"/>
      <c r="AW5" s="27"/>
      <c r="AX5" s="28"/>
      <c r="AY5" s="28"/>
      <c r="AZ5" s="28"/>
      <c r="BA5" s="28"/>
      <c r="BB5" s="27"/>
      <c r="BC5" s="27"/>
      <c r="BD5" s="67"/>
      <c r="BE5" s="27"/>
      <c r="BF5" s="27"/>
      <c r="BG5" s="27"/>
      <c r="BH5" s="27"/>
      <c r="BI5" s="27"/>
      <c r="BJ5" s="28"/>
      <c r="BK5" s="28"/>
      <c r="BL5" s="28"/>
      <c r="BM5" s="28"/>
      <c r="BN5" s="27"/>
      <c r="BO5" s="27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</row>
    <row r="6" spans="1:87" s="11" customFormat="1" ht="18" customHeight="1">
      <c r="A6" s="199" t="s">
        <v>33</v>
      </c>
      <c r="B6" s="187" t="s">
        <v>1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7" t="s">
        <v>1</v>
      </c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92" t="s">
        <v>0</v>
      </c>
      <c r="AA6" s="193"/>
      <c r="AB6" s="193"/>
      <c r="AC6" s="193"/>
      <c r="AD6" s="193"/>
      <c r="AE6" s="193"/>
      <c r="AF6" s="121" t="s">
        <v>2</v>
      </c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70"/>
      <c r="BB6" s="121"/>
      <c r="BC6" s="121"/>
      <c r="BD6" s="192" t="s">
        <v>0</v>
      </c>
      <c r="BE6" s="193"/>
      <c r="BF6" s="193"/>
      <c r="BG6" s="196"/>
      <c r="BH6" s="193"/>
      <c r="BI6" s="197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s="13" customFormat="1" ht="15" customHeight="1">
      <c r="A7" s="200"/>
      <c r="B7" s="189" t="s">
        <v>15</v>
      </c>
      <c r="C7" s="190"/>
      <c r="D7" s="190"/>
      <c r="E7" s="190"/>
      <c r="F7" s="190"/>
      <c r="G7" s="191"/>
      <c r="H7" s="189" t="s">
        <v>3</v>
      </c>
      <c r="I7" s="190"/>
      <c r="J7" s="190"/>
      <c r="K7" s="190"/>
      <c r="L7" s="190"/>
      <c r="M7" s="191"/>
      <c r="N7" s="189" t="s">
        <v>4</v>
      </c>
      <c r="O7" s="190"/>
      <c r="P7" s="190"/>
      <c r="Q7" s="190"/>
      <c r="R7" s="190"/>
      <c r="S7" s="191"/>
      <c r="T7" s="189" t="s">
        <v>16</v>
      </c>
      <c r="U7" s="190"/>
      <c r="V7" s="190"/>
      <c r="W7" s="190"/>
      <c r="X7" s="190"/>
      <c r="Y7" s="191"/>
      <c r="Z7" s="194"/>
      <c r="AA7" s="195"/>
      <c r="AB7" s="195"/>
      <c r="AC7" s="195"/>
      <c r="AD7" s="195"/>
      <c r="AE7" s="195"/>
      <c r="AF7" s="189" t="s">
        <v>15</v>
      </c>
      <c r="AG7" s="190"/>
      <c r="AH7" s="190"/>
      <c r="AI7" s="190"/>
      <c r="AJ7" s="190"/>
      <c r="AK7" s="191"/>
      <c r="AL7" s="189" t="s">
        <v>3</v>
      </c>
      <c r="AM7" s="190"/>
      <c r="AN7" s="190"/>
      <c r="AO7" s="190"/>
      <c r="AP7" s="190"/>
      <c r="AQ7" s="191"/>
      <c r="AR7" s="189" t="s">
        <v>4</v>
      </c>
      <c r="AS7" s="190"/>
      <c r="AT7" s="190"/>
      <c r="AU7" s="190"/>
      <c r="AV7" s="190"/>
      <c r="AW7" s="191"/>
      <c r="AX7" s="189" t="s">
        <v>16</v>
      </c>
      <c r="AY7" s="190"/>
      <c r="AZ7" s="190"/>
      <c r="BA7" s="190"/>
      <c r="BB7" s="190"/>
      <c r="BC7" s="191"/>
      <c r="BD7" s="194"/>
      <c r="BE7" s="195"/>
      <c r="BF7" s="195"/>
      <c r="BG7" s="195"/>
      <c r="BH7" s="195"/>
      <c r="BI7" s="198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</row>
    <row r="8" spans="1:87" s="4" customFormat="1" ht="18" customHeight="1">
      <c r="A8" s="77"/>
      <c r="B8" s="71">
        <v>2010</v>
      </c>
      <c r="C8" s="71">
        <v>2011</v>
      </c>
      <c r="D8" s="71">
        <v>2012</v>
      </c>
      <c r="E8" s="71">
        <v>2013</v>
      </c>
      <c r="F8" s="71">
        <v>2014</v>
      </c>
      <c r="G8" s="71">
        <v>2015</v>
      </c>
      <c r="H8" s="71">
        <v>2010</v>
      </c>
      <c r="I8" s="71">
        <v>2011</v>
      </c>
      <c r="J8" s="71">
        <v>2012</v>
      </c>
      <c r="K8" s="71">
        <v>2013</v>
      </c>
      <c r="L8" s="71">
        <v>2014</v>
      </c>
      <c r="M8" s="71">
        <v>2015</v>
      </c>
      <c r="N8" s="71">
        <v>2010</v>
      </c>
      <c r="O8" s="71">
        <v>2011</v>
      </c>
      <c r="P8" s="71">
        <v>2012</v>
      </c>
      <c r="Q8" s="71">
        <v>2013</v>
      </c>
      <c r="R8" s="71">
        <v>2014</v>
      </c>
      <c r="S8" s="71">
        <v>2015</v>
      </c>
      <c r="T8" s="71">
        <v>2010</v>
      </c>
      <c r="U8" s="71">
        <v>2011</v>
      </c>
      <c r="V8" s="71">
        <v>2012</v>
      </c>
      <c r="W8" s="71">
        <v>2013</v>
      </c>
      <c r="X8" s="71">
        <v>2014</v>
      </c>
      <c r="Y8" s="71">
        <v>2015</v>
      </c>
      <c r="Z8" s="71">
        <v>2010</v>
      </c>
      <c r="AA8" s="71">
        <v>2011</v>
      </c>
      <c r="AB8" s="71">
        <v>2012</v>
      </c>
      <c r="AC8" s="71">
        <v>2013</v>
      </c>
      <c r="AD8" s="71">
        <v>2014</v>
      </c>
      <c r="AE8" s="71">
        <v>2015</v>
      </c>
      <c r="AF8" s="71">
        <v>2010</v>
      </c>
      <c r="AG8" s="71">
        <v>2011</v>
      </c>
      <c r="AH8" s="71">
        <v>2012</v>
      </c>
      <c r="AI8" s="71">
        <v>2013</v>
      </c>
      <c r="AJ8" s="71">
        <v>2014</v>
      </c>
      <c r="AK8" s="71">
        <v>2015</v>
      </c>
      <c r="AL8" s="71">
        <v>2010</v>
      </c>
      <c r="AM8" s="71">
        <v>2011</v>
      </c>
      <c r="AN8" s="71">
        <v>2012</v>
      </c>
      <c r="AO8" s="71">
        <v>2013</v>
      </c>
      <c r="AP8" s="71">
        <v>2014</v>
      </c>
      <c r="AQ8" s="71">
        <v>2015</v>
      </c>
      <c r="AR8" s="71">
        <v>2010</v>
      </c>
      <c r="AS8" s="71">
        <v>2011</v>
      </c>
      <c r="AT8" s="71">
        <v>2012</v>
      </c>
      <c r="AU8" s="71">
        <v>2013</v>
      </c>
      <c r="AV8" s="71">
        <v>2014</v>
      </c>
      <c r="AW8" s="71">
        <v>2015</v>
      </c>
      <c r="AX8" s="71">
        <v>2010</v>
      </c>
      <c r="AY8" s="71">
        <v>2011</v>
      </c>
      <c r="AZ8" s="71">
        <v>2012</v>
      </c>
      <c r="BA8" s="71">
        <v>2013</v>
      </c>
      <c r="BB8" s="71">
        <v>2014</v>
      </c>
      <c r="BC8" s="71">
        <v>2015</v>
      </c>
      <c r="BD8" s="71">
        <v>2010</v>
      </c>
      <c r="BE8" s="71">
        <v>2011</v>
      </c>
      <c r="BF8" s="71">
        <v>2012</v>
      </c>
      <c r="BG8" s="71">
        <v>2013</v>
      </c>
      <c r="BH8" s="71">
        <v>2014</v>
      </c>
      <c r="BI8" s="88">
        <v>2015</v>
      </c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87" s="4" customFormat="1" ht="16.5" customHeight="1">
      <c r="A9" s="159">
        <v>1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  <c r="G9" s="71">
        <v>7</v>
      </c>
      <c r="H9" s="71">
        <v>8</v>
      </c>
      <c r="I9" s="71">
        <v>9</v>
      </c>
      <c r="J9" s="71">
        <v>10</v>
      </c>
      <c r="K9" s="71">
        <v>11</v>
      </c>
      <c r="L9" s="71">
        <v>12</v>
      </c>
      <c r="M9" s="71">
        <v>13</v>
      </c>
      <c r="N9" s="71">
        <v>14</v>
      </c>
      <c r="O9" s="71">
        <v>15</v>
      </c>
      <c r="P9" s="71">
        <v>16</v>
      </c>
      <c r="Q9" s="71">
        <v>17</v>
      </c>
      <c r="R9" s="71">
        <v>18</v>
      </c>
      <c r="S9" s="71">
        <v>19</v>
      </c>
      <c r="T9" s="71">
        <v>20</v>
      </c>
      <c r="U9" s="71">
        <v>21</v>
      </c>
      <c r="V9" s="71">
        <v>22</v>
      </c>
      <c r="W9" s="71">
        <v>23</v>
      </c>
      <c r="X9" s="71">
        <v>24</v>
      </c>
      <c r="Y9" s="71">
        <v>25</v>
      </c>
      <c r="Z9" s="127">
        <v>26</v>
      </c>
      <c r="AA9" s="127">
        <v>27</v>
      </c>
      <c r="AB9" s="127">
        <v>28</v>
      </c>
      <c r="AC9" s="127">
        <v>29</v>
      </c>
      <c r="AD9" s="127">
        <v>30</v>
      </c>
      <c r="AE9" s="127">
        <v>31</v>
      </c>
      <c r="AF9" s="71">
        <v>32</v>
      </c>
      <c r="AG9" s="71">
        <v>33</v>
      </c>
      <c r="AH9" s="71">
        <v>34</v>
      </c>
      <c r="AI9" s="71">
        <v>35</v>
      </c>
      <c r="AJ9" s="71">
        <v>36</v>
      </c>
      <c r="AK9" s="71">
        <v>37</v>
      </c>
      <c r="AL9" s="71">
        <v>38</v>
      </c>
      <c r="AM9" s="71">
        <v>39</v>
      </c>
      <c r="AN9" s="71">
        <v>40</v>
      </c>
      <c r="AO9" s="71">
        <v>41</v>
      </c>
      <c r="AP9" s="71">
        <v>42</v>
      </c>
      <c r="AQ9" s="71">
        <v>43</v>
      </c>
      <c r="AR9" s="71">
        <v>44</v>
      </c>
      <c r="AS9" s="71">
        <v>45</v>
      </c>
      <c r="AT9" s="71">
        <v>46</v>
      </c>
      <c r="AU9" s="71">
        <v>47</v>
      </c>
      <c r="AV9" s="71">
        <v>48</v>
      </c>
      <c r="AW9" s="71">
        <v>49</v>
      </c>
      <c r="AX9" s="71">
        <v>50</v>
      </c>
      <c r="AY9" s="71">
        <v>51</v>
      </c>
      <c r="AZ9" s="71">
        <v>52</v>
      </c>
      <c r="BA9" s="71">
        <v>53</v>
      </c>
      <c r="BB9" s="71">
        <v>54</v>
      </c>
      <c r="BC9" s="71">
        <v>55</v>
      </c>
      <c r="BD9" s="127">
        <v>56</v>
      </c>
      <c r="BE9" s="127">
        <v>57</v>
      </c>
      <c r="BF9" s="127">
        <v>58</v>
      </c>
      <c r="BG9" s="127">
        <v>59</v>
      </c>
      <c r="BH9" s="127">
        <v>60</v>
      </c>
      <c r="BI9" s="160">
        <v>61</v>
      </c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</row>
    <row r="10" spans="1:87" s="4" customFormat="1" ht="16.5" customHeight="1">
      <c r="A10" s="36" t="s">
        <v>21</v>
      </c>
      <c r="B10" s="68">
        <v>9478</v>
      </c>
      <c r="C10" s="30">
        <v>9791</v>
      </c>
      <c r="D10" s="30">
        <v>9218</v>
      </c>
      <c r="E10" s="30">
        <v>10118</v>
      </c>
      <c r="F10" s="30">
        <v>10582</v>
      </c>
      <c r="G10" s="72">
        <v>9330</v>
      </c>
      <c r="H10" s="68">
        <v>1021</v>
      </c>
      <c r="I10" s="30">
        <v>849</v>
      </c>
      <c r="J10" s="30">
        <v>807</v>
      </c>
      <c r="K10" s="30">
        <v>735</v>
      </c>
      <c r="L10" s="30">
        <v>637</v>
      </c>
      <c r="M10" s="72">
        <v>560</v>
      </c>
      <c r="N10" s="68">
        <v>11249</v>
      </c>
      <c r="O10" s="30">
        <v>11319</v>
      </c>
      <c r="P10" s="30">
        <v>11519</v>
      </c>
      <c r="Q10" s="30">
        <v>11220</v>
      </c>
      <c r="R10" s="30">
        <v>10812</v>
      </c>
      <c r="S10" s="72">
        <v>8900</v>
      </c>
      <c r="T10" s="68">
        <v>15009</v>
      </c>
      <c r="U10" s="30">
        <v>14900</v>
      </c>
      <c r="V10" s="30">
        <v>15347</v>
      </c>
      <c r="W10" s="30">
        <v>14837</v>
      </c>
      <c r="X10" s="30">
        <v>15401</v>
      </c>
      <c r="Y10" s="72">
        <v>18670</v>
      </c>
      <c r="Z10" s="136">
        <v>36757</v>
      </c>
      <c r="AA10" s="137">
        <v>36859</v>
      </c>
      <c r="AB10" s="137">
        <v>36891</v>
      </c>
      <c r="AC10" s="137">
        <v>36910</v>
      </c>
      <c r="AD10" s="137">
        <v>37432</v>
      </c>
      <c r="AE10" s="138">
        <v>37460</v>
      </c>
      <c r="AF10" s="68">
        <v>8649</v>
      </c>
      <c r="AG10" s="30">
        <v>9228</v>
      </c>
      <c r="AH10" s="30">
        <v>8626</v>
      </c>
      <c r="AI10" s="30">
        <v>9510</v>
      </c>
      <c r="AJ10" s="30">
        <v>9993</v>
      </c>
      <c r="AK10" s="72">
        <v>8909</v>
      </c>
      <c r="AL10" s="68">
        <v>885</v>
      </c>
      <c r="AM10" s="30">
        <v>786</v>
      </c>
      <c r="AN10" s="30">
        <v>743</v>
      </c>
      <c r="AO10" s="30">
        <v>690</v>
      </c>
      <c r="AP10" s="30">
        <v>592</v>
      </c>
      <c r="AQ10" s="72">
        <v>447</v>
      </c>
      <c r="AR10" s="68">
        <v>10501</v>
      </c>
      <c r="AS10" s="30">
        <v>10142</v>
      </c>
      <c r="AT10" s="30">
        <v>10769</v>
      </c>
      <c r="AU10" s="30">
        <v>10513</v>
      </c>
      <c r="AV10" s="30">
        <v>10059</v>
      </c>
      <c r="AW10" s="72">
        <v>8594</v>
      </c>
      <c r="AX10" s="68">
        <v>12136</v>
      </c>
      <c r="AY10" s="30">
        <v>11887</v>
      </c>
      <c r="AZ10" s="30">
        <v>11853</v>
      </c>
      <c r="BA10" s="30">
        <v>11298</v>
      </c>
      <c r="BB10" s="30">
        <v>11183</v>
      </c>
      <c r="BC10" s="72">
        <v>14142</v>
      </c>
      <c r="BD10" s="136">
        <v>32171</v>
      </c>
      <c r="BE10" s="137">
        <v>32043</v>
      </c>
      <c r="BF10" s="137">
        <v>31991</v>
      </c>
      <c r="BG10" s="137">
        <v>32011</v>
      </c>
      <c r="BH10" s="137">
        <v>31827</v>
      </c>
      <c r="BI10" s="161">
        <v>32092</v>
      </c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</row>
    <row r="11" spans="1:87" s="15" customFormat="1" ht="16.5" customHeight="1">
      <c r="A11" s="36" t="s">
        <v>37</v>
      </c>
      <c r="B11" s="73">
        <v>668</v>
      </c>
      <c r="C11" s="31">
        <v>688</v>
      </c>
      <c r="D11" s="31">
        <v>688</v>
      </c>
      <c r="E11" s="31">
        <v>688</v>
      </c>
      <c r="F11" s="31">
        <v>678</v>
      </c>
      <c r="G11" s="74">
        <v>678</v>
      </c>
      <c r="H11" s="73">
        <v>884</v>
      </c>
      <c r="I11" s="31">
        <v>910</v>
      </c>
      <c r="J11" s="31">
        <v>910</v>
      </c>
      <c r="K11" s="31">
        <v>910</v>
      </c>
      <c r="L11" s="31">
        <v>897</v>
      </c>
      <c r="M11" s="74">
        <v>897</v>
      </c>
      <c r="N11" s="73">
        <v>1034</v>
      </c>
      <c r="O11" s="31">
        <v>1034</v>
      </c>
      <c r="P11" s="31">
        <v>1034</v>
      </c>
      <c r="Q11" s="31">
        <v>1034</v>
      </c>
      <c r="R11" s="31">
        <v>1019</v>
      </c>
      <c r="S11" s="74">
        <v>1019</v>
      </c>
      <c r="T11" s="73">
        <v>4474</v>
      </c>
      <c r="U11" s="31">
        <v>4472</v>
      </c>
      <c r="V11" s="31">
        <v>4472</v>
      </c>
      <c r="W11" s="31">
        <v>4472</v>
      </c>
      <c r="X11" s="31">
        <v>4409</v>
      </c>
      <c r="Y11" s="74">
        <v>4409</v>
      </c>
      <c r="Z11" s="139">
        <v>7060</v>
      </c>
      <c r="AA11" s="140">
        <v>7104</v>
      </c>
      <c r="AB11" s="140">
        <v>7104</v>
      </c>
      <c r="AC11" s="140">
        <v>7104</v>
      </c>
      <c r="AD11" s="140">
        <v>7003</v>
      </c>
      <c r="AE11" s="141">
        <v>7003</v>
      </c>
      <c r="AF11" s="73">
        <v>668</v>
      </c>
      <c r="AG11" s="31">
        <v>688</v>
      </c>
      <c r="AH11" s="31">
        <v>688</v>
      </c>
      <c r="AI11" s="31">
        <v>688</v>
      </c>
      <c r="AJ11" s="31">
        <v>678</v>
      </c>
      <c r="AK11" s="74">
        <v>678</v>
      </c>
      <c r="AL11" s="73">
        <v>884</v>
      </c>
      <c r="AM11" s="31">
        <v>910</v>
      </c>
      <c r="AN11" s="31">
        <v>910</v>
      </c>
      <c r="AO11" s="31">
        <v>910</v>
      </c>
      <c r="AP11" s="31">
        <v>897</v>
      </c>
      <c r="AQ11" s="74">
        <v>897</v>
      </c>
      <c r="AR11" s="73">
        <v>1034</v>
      </c>
      <c r="AS11" s="31">
        <v>1034</v>
      </c>
      <c r="AT11" s="31">
        <v>1034</v>
      </c>
      <c r="AU11" s="31">
        <v>1034</v>
      </c>
      <c r="AV11" s="31">
        <v>1019</v>
      </c>
      <c r="AW11" s="74">
        <v>1019</v>
      </c>
      <c r="AX11" s="73">
        <v>4474</v>
      </c>
      <c r="AY11" s="31">
        <v>4472</v>
      </c>
      <c r="AZ11" s="31">
        <v>4472</v>
      </c>
      <c r="BA11" s="31">
        <v>4472</v>
      </c>
      <c r="BB11" s="31">
        <v>4409</v>
      </c>
      <c r="BC11" s="74">
        <v>4409</v>
      </c>
      <c r="BD11" s="139">
        <v>7060</v>
      </c>
      <c r="BE11" s="140">
        <v>7104</v>
      </c>
      <c r="BF11" s="140">
        <v>7104</v>
      </c>
      <c r="BG11" s="140">
        <v>7104</v>
      </c>
      <c r="BH11" s="140">
        <v>7003</v>
      </c>
      <c r="BI11" s="162">
        <v>7003</v>
      </c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</row>
    <row r="12" spans="1:87" s="15" customFormat="1" ht="16.5" customHeight="1">
      <c r="A12" s="36" t="s">
        <v>36</v>
      </c>
      <c r="B12" s="68">
        <v>424</v>
      </c>
      <c r="C12" s="30">
        <v>390</v>
      </c>
      <c r="D12" s="30">
        <v>66</v>
      </c>
      <c r="E12" s="30">
        <v>291</v>
      </c>
      <c r="F12" s="30">
        <v>257</v>
      </c>
      <c r="G12" s="72">
        <v>252</v>
      </c>
      <c r="H12" s="68">
        <v>377</v>
      </c>
      <c r="I12" s="30">
        <v>1594</v>
      </c>
      <c r="J12" s="30">
        <v>236</v>
      </c>
      <c r="K12" s="30">
        <v>380</v>
      </c>
      <c r="L12" s="30">
        <v>351</v>
      </c>
      <c r="M12" s="72">
        <v>323</v>
      </c>
      <c r="N12" s="68">
        <v>916</v>
      </c>
      <c r="O12" s="30">
        <v>1656</v>
      </c>
      <c r="P12" s="30">
        <v>375</v>
      </c>
      <c r="Q12" s="30">
        <v>541</v>
      </c>
      <c r="R12" s="30">
        <v>616</v>
      </c>
      <c r="S12" s="72">
        <v>872</v>
      </c>
      <c r="T12" s="68">
        <v>9176</v>
      </c>
      <c r="U12" s="30">
        <v>5147</v>
      </c>
      <c r="V12" s="30">
        <v>7467</v>
      </c>
      <c r="W12" s="30">
        <v>6865</v>
      </c>
      <c r="X12" s="30">
        <v>6441</v>
      </c>
      <c r="Y12" s="72">
        <v>6125</v>
      </c>
      <c r="Z12" s="136">
        <v>10893</v>
      </c>
      <c r="AA12" s="137">
        <v>8787</v>
      </c>
      <c r="AB12" s="137">
        <v>8144</v>
      </c>
      <c r="AC12" s="137">
        <v>8077</v>
      </c>
      <c r="AD12" s="137">
        <v>7665</v>
      </c>
      <c r="AE12" s="138">
        <v>7572</v>
      </c>
      <c r="AF12" s="68">
        <v>424</v>
      </c>
      <c r="AG12" s="30">
        <v>390</v>
      </c>
      <c r="AH12" s="30">
        <v>66</v>
      </c>
      <c r="AI12" s="30">
        <v>291</v>
      </c>
      <c r="AJ12" s="30">
        <v>257</v>
      </c>
      <c r="AK12" s="72">
        <v>252</v>
      </c>
      <c r="AL12" s="68">
        <v>377</v>
      </c>
      <c r="AM12" s="30">
        <v>1594</v>
      </c>
      <c r="AN12" s="30">
        <v>236</v>
      </c>
      <c r="AO12" s="30">
        <v>380</v>
      </c>
      <c r="AP12" s="30">
        <v>351</v>
      </c>
      <c r="AQ12" s="72">
        <v>323</v>
      </c>
      <c r="AR12" s="68">
        <v>916</v>
      </c>
      <c r="AS12" s="30">
        <v>1656</v>
      </c>
      <c r="AT12" s="30">
        <v>375</v>
      </c>
      <c r="AU12" s="30">
        <v>541</v>
      </c>
      <c r="AV12" s="30">
        <v>616</v>
      </c>
      <c r="AW12" s="72">
        <v>872</v>
      </c>
      <c r="AX12" s="68">
        <v>9176</v>
      </c>
      <c r="AY12" s="30">
        <v>5147</v>
      </c>
      <c r="AZ12" s="30">
        <v>7467</v>
      </c>
      <c r="BA12" s="30">
        <v>6865</v>
      </c>
      <c r="BB12" s="30">
        <v>6441</v>
      </c>
      <c r="BC12" s="72">
        <v>6125</v>
      </c>
      <c r="BD12" s="136">
        <v>10893</v>
      </c>
      <c r="BE12" s="137">
        <v>8787</v>
      </c>
      <c r="BF12" s="137">
        <v>8144</v>
      </c>
      <c r="BG12" s="137">
        <v>8077</v>
      </c>
      <c r="BH12" s="137">
        <v>7665</v>
      </c>
      <c r="BI12" s="161">
        <v>7572</v>
      </c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</row>
    <row r="13" spans="1:87" s="4" customFormat="1" ht="16.5" customHeight="1">
      <c r="A13" s="36" t="s">
        <v>22</v>
      </c>
      <c r="B13" s="73">
        <v>13628</v>
      </c>
      <c r="C13" s="31">
        <v>14024</v>
      </c>
      <c r="D13" s="31">
        <v>13773</v>
      </c>
      <c r="E13" s="31">
        <v>13773</v>
      </c>
      <c r="F13" s="31">
        <v>17405</v>
      </c>
      <c r="G13" s="74">
        <v>17405</v>
      </c>
      <c r="H13" s="73">
        <v>12084</v>
      </c>
      <c r="I13" s="31">
        <v>12436</v>
      </c>
      <c r="J13" s="31">
        <v>12213</v>
      </c>
      <c r="K13" s="31">
        <v>12213</v>
      </c>
      <c r="L13" s="31">
        <v>38807</v>
      </c>
      <c r="M13" s="74">
        <v>38807</v>
      </c>
      <c r="N13" s="73">
        <v>14366</v>
      </c>
      <c r="O13" s="31">
        <v>4783</v>
      </c>
      <c r="P13" s="31">
        <v>14518</v>
      </c>
      <c r="Q13" s="31">
        <v>14518</v>
      </c>
      <c r="R13" s="31">
        <v>46132</v>
      </c>
      <c r="S13" s="74">
        <v>46132</v>
      </c>
      <c r="T13" s="73">
        <v>438570</v>
      </c>
      <c r="U13" s="31">
        <v>451306</v>
      </c>
      <c r="V13" s="31">
        <v>443233</v>
      </c>
      <c r="W13" s="31">
        <v>443233</v>
      </c>
      <c r="X13" s="31">
        <v>483132</v>
      </c>
      <c r="Y13" s="74">
        <v>483132</v>
      </c>
      <c r="Z13" s="139">
        <v>478648</v>
      </c>
      <c r="AA13" s="140">
        <v>492548</v>
      </c>
      <c r="AB13" s="140">
        <v>483737</v>
      </c>
      <c r="AC13" s="140">
        <v>483737</v>
      </c>
      <c r="AD13" s="140">
        <v>585476</v>
      </c>
      <c r="AE13" s="141">
        <v>585476</v>
      </c>
      <c r="AF13" s="73">
        <v>13046</v>
      </c>
      <c r="AG13" s="31">
        <v>13425</v>
      </c>
      <c r="AH13" s="31">
        <v>13185</v>
      </c>
      <c r="AI13" s="31">
        <v>13185</v>
      </c>
      <c r="AJ13" s="31">
        <v>17160</v>
      </c>
      <c r="AK13" s="74">
        <v>17160</v>
      </c>
      <c r="AL13" s="73">
        <v>11723</v>
      </c>
      <c r="AM13" s="31">
        <v>12063</v>
      </c>
      <c r="AN13" s="31">
        <v>11847</v>
      </c>
      <c r="AO13" s="31">
        <v>11847</v>
      </c>
      <c r="AP13" s="31">
        <v>30576</v>
      </c>
      <c r="AQ13" s="74">
        <v>30576</v>
      </c>
      <c r="AR13" s="73">
        <v>11057</v>
      </c>
      <c r="AS13" s="31">
        <v>11378</v>
      </c>
      <c r="AT13" s="31">
        <v>11174</v>
      </c>
      <c r="AU13" s="31">
        <v>11174</v>
      </c>
      <c r="AV13" s="31">
        <v>28839</v>
      </c>
      <c r="AW13" s="74">
        <v>28839</v>
      </c>
      <c r="AX13" s="73">
        <v>328892</v>
      </c>
      <c r="AY13" s="31">
        <v>338443</v>
      </c>
      <c r="AZ13" s="31">
        <v>332388</v>
      </c>
      <c r="BA13" s="31">
        <v>332388</v>
      </c>
      <c r="BB13" s="31">
        <v>321847</v>
      </c>
      <c r="BC13" s="74">
        <v>321847</v>
      </c>
      <c r="BD13" s="139">
        <v>364718</v>
      </c>
      <c r="BE13" s="140">
        <v>375309</v>
      </c>
      <c r="BF13" s="140">
        <v>368594</v>
      </c>
      <c r="BG13" s="140">
        <v>368594</v>
      </c>
      <c r="BH13" s="140">
        <v>398422</v>
      </c>
      <c r="BI13" s="162">
        <v>398422</v>
      </c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</row>
    <row r="14" spans="1:87" s="15" customFormat="1" ht="16.5" customHeight="1">
      <c r="A14" s="36" t="s">
        <v>23</v>
      </c>
      <c r="B14" s="68">
        <v>570</v>
      </c>
      <c r="C14" s="30">
        <v>574</v>
      </c>
      <c r="D14" s="30">
        <v>583</v>
      </c>
      <c r="E14" s="30">
        <v>605</v>
      </c>
      <c r="F14" s="30">
        <v>605</v>
      </c>
      <c r="G14" s="72">
        <v>605</v>
      </c>
      <c r="H14" s="68">
        <v>1248</v>
      </c>
      <c r="I14" s="30">
        <v>1261</v>
      </c>
      <c r="J14" s="30">
        <v>1309</v>
      </c>
      <c r="K14" s="30">
        <v>1309</v>
      </c>
      <c r="L14" s="30">
        <v>1298</v>
      </c>
      <c r="M14" s="72">
        <v>1298</v>
      </c>
      <c r="N14" s="68">
        <v>3271</v>
      </c>
      <c r="O14" s="30">
        <v>3289</v>
      </c>
      <c r="P14" s="30">
        <v>3315</v>
      </c>
      <c r="Q14" s="30">
        <v>2698</v>
      </c>
      <c r="R14" s="30">
        <v>2758</v>
      </c>
      <c r="S14" s="72">
        <v>2755</v>
      </c>
      <c r="T14" s="68">
        <v>3693</v>
      </c>
      <c r="U14" s="30">
        <v>3651</v>
      </c>
      <c r="V14" s="30">
        <v>3584</v>
      </c>
      <c r="W14" s="30">
        <v>3522</v>
      </c>
      <c r="X14" s="30">
        <v>3488</v>
      </c>
      <c r="Y14" s="72">
        <v>2828</v>
      </c>
      <c r="Z14" s="136">
        <v>8782</v>
      </c>
      <c r="AA14" s="137">
        <v>8775</v>
      </c>
      <c r="AB14" s="137">
        <v>8791</v>
      </c>
      <c r="AC14" s="137">
        <v>8134</v>
      </c>
      <c r="AD14" s="137">
        <v>8149</v>
      </c>
      <c r="AE14" s="138">
        <v>7486</v>
      </c>
      <c r="AF14" s="68">
        <v>357</v>
      </c>
      <c r="AG14" s="30">
        <v>358</v>
      </c>
      <c r="AH14" s="30">
        <v>340</v>
      </c>
      <c r="AI14" s="30">
        <v>329</v>
      </c>
      <c r="AJ14" s="30">
        <v>312</v>
      </c>
      <c r="AK14" s="72">
        <v>301</v>
      </c>
      <c r="AL14" s="68">
        <v>1055</v>
      </c>
      <c r="AM14" s="30">
        <v>1027</v>
      </c>
      <c r="AN14" s="30">
        <v>971</v>
      </c>
      <c r="AO14" s="30">
        <v>849</v>
      </c>
      <c r="AP14" s="30">
        <v>1122</v>
      </c>
      <c r="AQ14" s="72">
        <v>1065</v>
      </c>
      <c r="AR14" s="68">
        <v>2168</v>
      </c>
      <c r="AS14" s="30">
        <v>2063</v>
      </c>
      <c r="AT14" s="30">
        <v>1970</v>
      </c>
      <c r="AU14" s="30">
        <v>2070</v>
      </c>
      <c r="AV14" s="30">
        <v>1979</v>
      </c>
      <c r="AW14" s="72">
        <v>1745</v>
      </c>
      <c r="AX14" s="68">
        <v>2427</v>
      </c>
      <c r="AY14" s="30">
        <v>2342</v>
      </c>
      <c r="AZ14" s="30">
        <v>2223</v>
      </c>
      <c r="BA14" s="30">
        <v>2093</v>
      </c>
      <c r="BB14" s="30">
        <v>1968</v>
      </c>
      <c r="BC14" s="72">
        <v>1849</v>
      </c>
      <c r="BD14" s="136">
        <v>6007</v>
      </c>
      <c r="BE14" s="137">
        <v>5790</v>
      </c>
      <c r="BF14" s="137">
        <v>5504</v>
      </c>
      <c r="BG14" s="137">
        <v>5341</v>
      </c>
      <c r="BH14" s="137">
        <v>5381</v>
      </c>
      <c r="BI14" s="161">
        <v>4960</v>
      </c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</row>
    <row r="15" spans="1:87" s="4" customFormat="1" ht="16.5" customHeight="1">
      <c r="A15" s="36" t="s">
        <v>24</v>
      </c>
      <c r="B15" s="73">
        <v>8479</v>
      </c>
      <c r="C15" s="31">
        <v>8669</v>
      </c>
      <c r="D15" s="31">
        <v>9042</v>
      </c>
      <c r="E15" s="31">
        <v>12489</v>
      </c>
      <c r="F15" s="31">
        <v>14211</v>
      </c>
      <c r="G15" s="74">
        <v>13373</v>
      </c>
      <c r="H15" s="73">
        <v>25789</v>
      </c>
      <c r="I15" s="31">
        <v>23752</v>
      </c>
      <c r="J15" s="31">
        <f>8+180+259+146+24144</f>
        <v>24737</v>
      </c>
      <c r="K15" s="31">
        <v>30649</v>
      </c>
      <c r="L15" s="31">
        <v>30703</v>
      </c>
      <c r="M15" s="74">
        <v>32901</v>
      </c>
      <c r="N15" s="73">
        <v>28819</v>
      </c>
      <c r="O15" s="31">
        <v>31217</v>
      </c>
      <c r="P15" s="31">
        <f>12+26+182+345+31355</f>
        <v>31920</v>
      </c>
      <c r="Q15" s="31">
        <v>36824</v>
      </c>
      <c r="R15" s="31">
        <v>37006</v>
      </c>
      <c r="S15" s="74">
        <v>35112</v>
      </c>
      <c r="T15" s="73">
        <v>75588</v>
      </c>
      <c r="U15" s="31">
        <v>76501</v>
      </c>
      <c r="V15" s="31">
        <f>17+954+582+828+74569</f>
        <v>76950</v>
      </c>
      <c r="W15" s="31">
        <v>80747</v>
      </c>
      <c r="X15" s="31">
        <v>107794</v>
      </c>
      <c r="Y15" s="74">
        <v>100708</v>
      </c>
      <c r="Z15" s="139">
        <v>138677</v>
      </c>
      <c r="AA15" s="140">
        <v>140139</v>
      </c>
      <c r="AB15" s="140">
        <f>57+1487+1207+1575+138323</f>
        <v>142649</v>
      </c>
      <c r="AC15" s="140">
        <v>160709</v>
      </c>
      <c r="AD15" s="140">
        <v>189714</v>
      </c>
      <c r="AE15" s="141">
        <v>182094</v>
      </c>
      <c r="AF15" s="73">
        <v>6376</v>
      </c>
      <c r="AG15" s="31">
        <v>6344</v>
      </c>
      <c r="AH15" s="31">
        <f>19+336+120+207+5881</f>
        <v>6563</v>
      </c>
      <c r="AI15" s="31">
        <v>6505</v>
      </c>
      <c r="AJ15" s="31">
        <v>9026</v>
      </c>
      <c r="AK15" s="74">
        <v>8675</v>
      </c>
      <c r="AL15" s="73">
        <v>23346</v>
      </c>
      <c r="AM15" s="31">
        <v>20939</v>
      </c>
      <c r="AN15" s="31">
        <f>7+219+192+96+20885</f>
        <v>21399</v>
      </c>
      <c r="AO15" s="31">
        <v>21579</v>
      </c>
      <c r="AP15" s="31">
        <v>19870</v>
      </c>
      <c r="AQ15" s="74">
        <v>24874</v>
      </c>
      <c r="AR15" s="73">
        <v>22451</v>
      </c>
      <c r="AS15" s="31">
        <v>24629</v>
      </c>
      <c r="AT15" s="31">
        <f>14+12+133+221+23353</f>
        <v>23733</v>
      </c>
      <c r="AU15" s="31">
        <v>26143</v>
      </c>
      <c r="AV15" s="31">
        <v>25277</v>
      </c>
      <c r="AW15" s="74">
        <v>17923</v>
      </c>
      <c r="AX15" s="73">
        <v>54836</v>
      </c>
      <c r="AY15" s="31">
        <v>52248</v>
      </c>
      <c r="AZ15" s="31">
        <f>13+735+406+613+48668</f>
        <v>50435</v>
      </c>
      <c r="BA15" s="31">
        <v>49117</v>
      </c>
      <c r="BB15" s="31">
        <v>51775</v>
      </c>
      <c r="BC15" s="74">
        <v>48445</v>
      </c>
      <c r="BD15" s="139">
        <v>107009</v>
      </c>
      <c r="BE15" s="140">
        <v>104160</v>
      </c>
      <c r="BF15" s="140">
        <f>53+1302+851+1137+98787</f>
        <v>102130</v>
      </c>
      <c r="BG15" s="140">
        <v>103344</v>
      </c>
      <c r="BH15" s="140">
        <v>105948</v>
      </c>
      <c r="BI15" s="162">
        <v>99917</v>
      </c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</row>
    <row r="16" spans="1:87" s="4" customFormat="1" ht="16.5" customHeight="1">
      <c r="A16" s="36" t="s">
        <v>42</v>
      </c>
      <c r="B16" s="68">
        <v>2787</v>
      </c>
      <c r="C16" s="30">
        <v>2616</v>
      </c>
      <c r="D16" s="30">
        <v>2822</v>
      </c>
      <c r="E16" s="30">
        <v>2822</v>
      </c>
      <c r="F16" s="30">
        <v>3066</v>
      </c>
      <c r="G16" s="72">
        <v>2556</v>
      </c>
      <c r="H16" s="68">
        <v>766</v>
      </c>
      <c r="I16" s="30">
        <v>720</v>
      </c>
      <c r="J16" s="30">
        <v>787</v>
      </c>
      <c r="K16" s="30">
        <v>787</v>
      </c>
      <c r="L16" s="30">
        <v>855</v>
      </c>
      <c r="M16" s="72">
        <v>713</v>
      </c>
      <c r="N16" s="68">
        <v>1268</v>
      </c>
      <c r="O16" s="30">
        <v>1147</v>
      </c>
      <c r="P16" s="30">
        <v>1239</v>
      </c>
      <c r="Q16" s="30">
        <v>1239</v>
      </c>
      <c r="R16" s="30">
        <v>1346</v>
      </c>
      <c r="S16" s="72">
        <v>1122</v>
      </c>
      <c r="T16" s="68">
        <v>20334</v>
      </c>
      <c r="U16" s="30">
        <v>19286</v>
      </c>
      <c r="V16" s="30">
        <v>20663</v>
      </c>
      <c r="W16" s="30">
        <v>20663</v>
      </c>
      <c r="X16" s="30">
        <v>22450</v>
      </c>
      <c r="Y16" s="72">
        <v>18720</v>
      </c>
      <c r="Z16" s="136">
        <v>25141</v>
      </c>
      <c r="AA16" s="137">
        <v>23769</v>
      </c>
      <c r="AB16" s="137">
        <v>25511</v>
      </c>
      <c r="AC16" s="137">
        <v>25511</v>
      </c>
      <c r="AD16" s="137">
        <v>27717</v>
      </c>
      <c r="AE16" s="138">
        <v>23111</v>
      </c>
      <c r="AF16" s="68">
        <v>2765</v>
      </c>
      <c r="AG16" s="30">
        <v>2616</v>
      </c>
      <c r="AH16" s="30">
        <v>2817</v>
      </c>
      <c r="AI16" s="30">
        <v>2759</v>
      </c>
      <c r="AJ16" s="30">
        <v>3066</v>
      </c>
      <c r="AK16" s="72">
        <v>2556</v>
      </c>
      <c r="AL16" s="68">
        <v>754</v>
      </c>
      <c r="AM16" s="30">
        <v>720</v>
      </c>
      <c r="AN16" s="30">
        <v>778</v>
      </c>
      <c r="AO16" s="30">
        <v>769</v>
      </c>
      <c r="AP16" s="30">
        <v>855</v>
      </c>
      <c r="AQ16" s="72">
        <v>713</v>
      </c>
      <c r="AR16" s="68">
        <v>1250</v>
      </c>
      <c r="AS16" s="30">
        <v>1147</v>
      </c>
      <c r="AT16" s="30">
        <v>1234</v>
      </c>
      <c r="AU16" s="30">
        <v>1211</v>
      </c>
      <c r="AV16" s="30">
        <v>1346</v>
      </c>
      <c r="AW16" s="72">
        <v>1122</v>
      </c>
      <c r="AX16" s="68">
        <v>20274</v>
      </c>
      <c r="AY16" s="30">
        <v>19286</v>
      </c>
      <c r="AZ16" s="30">
        <v>20654</v>
      </c>
      <c r="BA16" s="30">
        <v>20200</v>
      </c>
      <c r="BB16" s="30">
        <v>22450</v>
      </c>
      <c r="BC16" s="72">
        <v>18720</v>
      </c>
      <c r="BD16" s="136">
        <v>25041</v>
      </c>
      <c r="BE16" s="137">
        <v>23769</v>
      </c>
      <c r="BF16" s="137">
        <v>25483</v>
      </c>
      <c r="BG16" s="137">
        <v>24939</v>
      </c>
      <c r="BH16" s="137">
        <v>27717</v>
      </c>
      <c r="BI16" s="161">
        <v>23111</v>
      </c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</row>
    <row r="17" spans="1:87" s="4" customFormat="1" ht="16.5" customHeight="1">
      <c r="A17" s="36" t="s">
        <v>25</v>
      </c>
      <c r="B17" s="73">
        <v>17281</v>
      </c>
      <c r="C17" s="31">
        <v>18818</v>
      </c>
      <c r="D17" s="31">
        <v>2822</v>
      </c>
      <c r="E17" s="31">
        <v>19201</v>
      </c>
      <c r="F17" s="31">
        <v>20468</v>
      </c>
      <c r="G17" s="74">
        <v>21784</v>
      </c>
      <c r="H17" s="73">
        <v>6638</v>
      </c>
      <c r="I17" s="31">
        <v>2917</v>
      </c>
      <c r="J17" s="31">
        <v>2390</v>
      </c>
      <c r="K17" s="31">
        <v>3092</v>
      </c>
      <c r="L17" s="31">
        <v>4742</v>
      </c>
      <c r="M17" s="74">
        <v>12981</v>
      </c>
      <c r="N17" s="73">
        <v>21558</v>
      </c>
      <c r="O17" s="31">
        <v>43862</v>
      </c>
      <c r="P17" s="31">
        <v>42776</v>
      </c>
      <c r="Q17" s="31">
        <v>47338</v>
      </c>
      <c r="R17" s="31">
        <v>52206</v>
      </c>
      <c r="S17" s="74">
        <v>58688</v>
      </c>
      <c r="T17" s="73">
        <v>814585</v>
      </c>
      <c r="U17" s="31">
        <v>843145</v>
      </c>
      <c r="V17" s="31">
        <v>864815</v>
      </c>
      <c r="W17" s="31">
        <v>881702</v>
      </c>
      <c r="X17" s="31">
        <v>913810</v>
      </c>
      <c r="Y17" s="74">
        <v>923048</v>
      </c>
      <c r="Z17" s="139">
        <v>860062</v>
      </c>
      <c r="AA17" s="140">
        <v>908742</v>
      </c>
      <c r="AB17" s="140">
        <v>928934</v>
      </c>
      <c r="AC17" s="140">
        <v>951333</v>
      </c>
      <c r="AD17" s="140">
        <v>991226</v>
      </c>
      <c r="AE17" s="141">
        <v>1016501</v>
      </c>
      <c r="AF17" s="73">
        <v>12802</v>
      </c>
      <c r="AG17" s="31">
        <v>13812</v>
      </c>
      <c r="AH17" s="31">
        <v>14817</v>
      </c>
      <c r="AI17" s="31">
        <v>15874</v>
      </c>
      <c r="AJ17" s="31">
        <v>17279</v>
      </c>
      <c r="AK17" s="74">
        <v>17471</v>
      </c>
      <c r="AL17" s="73">
        <v>4234</v>
      </c>
      <c r="AM17" s="31">
        <v>2280</v>
      </c>
      <c r="AN17" s="31">
        <v>1763</v>
      </c>
      <c r="AO17" s="31">
        <v>2533</v>
      </c>
      <c r="AP17" s="31">
        <v>2930</v>
      </c>
      <c r="AQ17" s="74">
        <v>9690</v>
      </c>
      <c r="AR17" s="73">
        <v>18278</v>
      </c>
      <c r="AS17" s="31">
        <v>35085</v>
      </c>
      <c r="AT17" s="31">
        <v>32921</v>
      </c>
      <c r="AU17" s="31">
        <v>37837</v>
      </c>
      <c r="AV17" s="31">
        <v>41345</v>
      </c>
      <c r="AW17" s="74">
        <v>43159</v>
      </c>
      <c r="AX17" s="73">
        <v>720035</v>
      </c>
      <c r="AY17" s="31">
        <v>749915</v>
      </c>
      <c r="AZ17" s="31">
        <v>780775</v>
      </c>
      <c r="BA17" s="31">
        <v>814643</v>
      </c>
      <c r="BB17" s="31">
        <v>860034</v>
      </c>
      <c r="BC17" s="74">
        <v>887407</v>
      </c>
      <c r="BD17" s="139">
        <v>755349</v>
      </c>
      <c r="BE17" s="140">
        <v>801092</v>
      </c>
      <c r="BF17" s="140">
        <v>830276</v>
      </c>
      <c r="BG17" s="140">
        <v>870887</v>
      </c>
      <c r="BH17" s="140">
        <v>921588</v>
      </c>
      <c r="BI17" s="162">
        <v>957727</v>
      </c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</row>
    <row r="18" spans="1:87" s="4" customFormat="1" ht="16.5" customHeight="1">
      <c r="A18" s="36" t="s">
        <v>26</v>
      </c>
      <c r="B18" s="68">
        <v>695</v>
      </c>
      <c r="C18" s="30">
        <v>695</v>
      </c>
      <c r="D18" s="30">
        <v>695</v>
      </c>
      <c r="E18" s="30">
        <v>695</v>
      </c>
      <c r="F18" s="30">
        <v>696</v>
      </c>
      <c r="G18" s="72">
        <v>694</v>
      </c>
      <c r="H18" s="68">
        <v>18093</v>
      </c>
      <c r="I18" s="30">
        <v>18527</v>
      </c>
      <c r="J18" s="30">
        <v>17912</v>
      </c>
      <c r="K18" s="30">
        <v>24900</v>
      </c>
      <c r="L18" s="30">
        <v>25498</v>
      </c>
      <c r="M18" s="72">
        <v>18391</v>
      </c>
      <c r="N18" s="68">
        <v>0</v>
      </c>
      <c r="O18" s="30">
        <v>0</v>
      </c>
      <c r="P18" s="30">
        <v>0</v>
      </c>
      <c r="Q18" s="30">
        <v>0</v>
      </c>
      <c r="R18" s="30">
        <v>0</v>
      </c>
      <c r="S18" s="72">
        <v>0</v>
      </c>
      <c r="T18" s="68">
        <v>48970</v>
      </c>
      <c r="U18" s="30">
        <v>49528</v>
      </c>
      <c r="V18" s="30">
        <v>49378</v>
      </c>
      <c r="W18" s="30">
        <v>44405</v>
      </c>
      <c r="X18" s="30">
        <v>42417</v>
      </c>
      <c r="Y18" s="72">
        <v>49246</v>
      </c>
      <c r="Z18" s="136">
        <v>67758</v>
      </c>
      <c r="AA18" s="137">
        <v>68750</v>
      </c>
      <c r="AB18" s="137">
        <v>67985</v>
      </c>
      <c r="AC18" s="137">
        <v>70000</v>
      </c>
      <c r="AD18" s="137">
        <v>68611</v>
      </c>
      <c r="AE18" s="138">
        <v>68331</v>
      </c>
      <c r="AF18" s="68">
        <v>501</v>
      </c>
      <c r="AG18" s="30">
        <v>557</v>
      </c>
      <c r="AH18" s="30">
        <v>553</v>
      </c>
      <c r="AI18" s="30">
        <v>574</v>
      </c>
      <c r="AJ18" s="30">
        <v>539</v>
      </c>
      <c r="AK18" s="72">
        <v>570</v>
      </c>
      <c r="AL18" s="68">
        <v>15230</v>
      </c>
      <c r="AM18" s="30">
        <v>15301</v>
      </c>
      <c r="AN18" s="30">
        <v>14996</v>
      </c>
      <c r="AO18" s="30">
        <v>19520</v>
      </c>
      <c r="AP18" s="30">
        <v>19778</v>
      </c>
      <c r="AQ18" s="72">
        <v>14966</v>
      </c>
      <c r="AR18" s="68">
        <v>0</v>
      </c>
      <c r="AS18" s="30">
        <v>0</v>
      </c>
      <c r="AT18" s="30">
        <v>0</v>
      </c>
      <c r="AU18" s="30">
        <v>0</v>
      </c>
      <c r="AV18" s="30">
        <v>0</v>
      </c>
      <c r="AW18" s="72">
        <v>0</v>
      </c>
      <c r="AX18" s="68">
        <v>28928</v>
      </c>
      <c r="AY18" s="30">
        <v>28406</v>
      </c>
      <c r="AZ18" s="30">
        <v>29209</v>
      </c>
      <c r="BA18" s="30">
        <v>27415</v>
      </c>
      <c r="BB18" s="30">
        <v>27781</v>
      </c>
      <c r="BC18" s="72">
        <v>31338</v>
      </c>
      <c r="BD18" s="136">
        <v>44659</v>
      </c>
      <c r="BE18" s="137">
        <v>44264</v>
      </c>
      <c r="BF18" s="137">
        <v>44758</v>
      </c>
      <c r="BG18" s="137">
        <v>47509</v>
      </c>
      <c r="BH18" s="137">
        <v>48098</v>
      </c>
      <c r="BI18" s="161">
        <v>46874</v>
      </c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</row>
    <row r="19" spans="1:87" s="15" customFormat="1" ht="16.5" customHeight="1">
      <c r="A19" s="36" t="s">
        <v>27</v>
      </c>
      <c r="B19" s="73">
        <v>2837</v>
      </c>
      <c r="C19" s="31">
        <v>3251</v>
      </c>
      <c r="D19" s="31">
        <v>3274</v>
      </c>
      <c r="E19" s="31">
        <v>3274</v>
      </c>
      <c r="F19" s="31">
        <v>3387</v>
      </c>
      <c r="G19" s="74">
        <v>3699</v>
      </c>
      <c r="H19" s="73">
        <v>1114</v>
      </c>
      <c r="I19" s="31">
        <v>684</v>
      </c>
      <c r="J19" s="31">
        <v>731</v>
      </c>
      <c r="K19" s="31">
        <v>731</v>
      </c>
      <c r="L19" s="31">
        <v>840</v>
      </c>
      <c r="M19" s="74">
        <v>575</v>
      </c>
      <c r="N19" s="73">
        <v>76</v>
      </c>
      <c r="O19" s="31">
        <v>81</v>
      </c>
      <c r="P19" s="31">
        <v>633</v>
      </c>
      <c r="Q19" s="31">
        <v>633</v>
      </c>
      <c r="R19" s="31">
        <v>147</v>
      </c>
      <c r="S19" s="74">
        <v>727</v>
      </c>
      <c r="T19" s="73">
        <v>1821</v>
      </c>
      <c r="U19" s="31">
        <v>2018</v>
      </c>
      <c r="V19" s="31">
        <v>1275</v>
      </c>
      <c r="W19" s="31">
        <v>1275</v>
      </c>
      <c r="X19" s="31">
        <v>1812</v>
      </c>
      <c r="Y19" s="74">
        <v>1566</v>
      </c>
      <c r="Z19" s="139">
        <v>5848</v>
      </c>
      <c r="AA19" s="140">
        <v>6034</v>
      </c>
      <c r="AB19" s="140">
        <v>5913</v>
      </c>
      <c r="AC19" s="140">
        <v>5913</v>
      </c>
      <c r="AD19" s="140">
        <v>6186</v>
      </c>
      <c r="AE19" s="141">
        <v>6567</v>
      </c>
      <c r="AF19" s="73">
        <v>2751</v>
      </c>
      <c r="AG19" s="31">
        <v>3127</v>
      </c>
      <c r="AH19" s="31">
        <v>3108</v>
      </c>
      <c r="AI19" s="31">
        <v>3260</v>
      </c>
      <c r="AJ19" s="31">
        <v>3183</v>
      </c>
      <c r="AK19" s="74">
        <v>3510</v>
      </c>
      <c r="AL19" s="73">
        <v>991</v>
      </c>
      <c r="AM19" s="31">
        <v>585</v>
      </c>
      <c r="AN19" s="31">
        <v>628</v>
      </c>
      <c r="AO19" s="31">
        <v>659</v>
      </c>
      <c r="AP19" s="31">
        <v>766</v>
      </c>
      <c r="AQ19" s="74">
        <v>492</v>
      </c>
      <c r="AR19" s="73">
        <v>68</v>
      </c>
      <c r="AS19" s="31">
        <v>54</v>
      </c>
      <c r="AT19" s="31">
        <v>461</v>
      </c>
      <c r="AU19" s="31">
        <v>483</v>
      </c>
      <c r="AV19" s="31">
        <v>118</v>
      </c>
      <c r="AW19" s="74">
        <v>649</v>
      </c>
      <c r="AX19" s="73">
        <v>1467</v>
      </c>
      <c r="AY19" s="31">
        <v>1486</v>
      </c>
      <c r="AZ19" s="31">
        <v>964</v>
      </c>
      <c r="BA19" s="31">
        <v>1011</v>
      </c>
      <c r="BB19" s="31">
        <v>1252</v>
      </c>
      <c r="BC19" s="74">
        <v>938</v>
      </c>
      <c r="BD19" s="139">
        <v>5277</v>
      </c>
      <c r="BE19" s="140">
        <v>5252</v>
      </c>
      <c r="BF19" s="140">
        <v>5161</v>
      </c>
      <c r="BG19" s="140">
        <v>5413</v>
      </c>
      <c r="BH19" s="140">
        <v>5319</v>
      </c>
      <c r="BI19" s="162">
        <v>5589</v>
      </c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</row>
    <row r="20" spans="1:87" s="17" customFormat="1" ht="16.5" customHeight="1">
      <c r="A20" s="43" t="s">
        <v>38</v>
      </c>
      <c r="B20" s="68">
        <v>1395</v>
      </c>
      <c r="C20" s="30">
        <v>1329</v>
      </c>
      <c r="D20" s="30">
        <v>1247</v>
      </c>
      <c r="E20" s="30">
        <v>1329</v>
      </c>
      <c r="F20" s="30">
        <v>1247</v>
      </c>
      <c r="G20" s="72">
        <v>1564</v>
      </c>
      <c r="H20" s="68">
        <v>1150</v>
      </c>
      <c r="I20" s="30">
        <v>1103</v>
      </c>
      <c r="J20" s="30">
        <v>1183</v>
      </c>
      <c r="K20" s="30">
        <v>481</v>
      </c>
      <c r="L20" s="30">
        <v>1183</v>
      </c>
      <c r="M20" s="72">
        <v>1668</v>
      </c>
      <c r="N20" s="68">
        <v>689</v>
      </c>
      <c r="O20" s="30">
        <v>776</v>
      </c>
      <c r="P20" s="30">
        <v>700</v>
      </c>
      <c r="Q20" s="30">
        <v>1398</v>
      </c>
      <c r="R20" s="30">
        <v>700</v>
      </c>
      <c r="S20" s="72">
        <v>1173</v>
      </c>
      <c r="T20" s="68">
        <v>5740</v>
      </c>
      <c r="U20" s="30">
        <v>5238</v>
      </c>
      <c r="V20" s="30">
        <v>5316</v>
      </c>
      <c r="W20" s="30">
        <v>5238</v>
      </c>
      <c r="X20" s="30">
        <v>5316</v>
      </c>
      <c r="Y20" s="72">
        <v>6416</v>
      </c>
      <c r="Z20" s="136">
        <v>8974</v>
      </c>
      <c r="AA20" s="137">
        <v>8446</v>
      </c>
      <c r="AB20" s="137">
        <v>8446</v>
      </c>
      <c r="AC20" s="137">
        <v>8446</v>
      </c>
      <c r="AD20" s="137">
        <v>8446</v>
      </c>
      <c r="AE20" s="138">
        <v>10821</v>
      </c>
      <c r="AF20" s="68">
        <v>975</v>
      </c>
      <c r="AG20" s="30">
        <v>890</v>
      </c>
      <c r="AH20" s="30">
        <v>821</v>
      </c>
      <c r="AI20" s="30">
        <v>890</v>
      </c>
      <c r="AJ20" s="30">
        <v>821</v>
      </c>
      <c r="AK20" s="72">
        <v>1058</v>
      </c>
      <c r="AL20" s="68">
        <v>725</v>
      </c>
      <c r="AM20" s="30">
        <v>706</v>
      </c>
      <c r="AN20" s="30">
        <v>774</v>
      </c>
      <c r="AO20" s="30">
        <v>345</v>
      </c>
      <c r="AP20" s="30">
        <v>774</v>
      </c>
      <c r="AQ20" s="72">
        <v>1191</v>
      </c>
      <c r="AR20" s="68">
        <v>582</v>
      </c>
      <c r="AS20" s="30">
        <v>519</v>
      </c>
      <c r="AT20" s="30">
        <v>481</v>
      </c>
      <c r="AU20" s="30">
        <v>880</v>
      </c>
      <c r="AV20" s="30">
        <v>481</v>
      </c>
      <c r="AW20" s="72">
        <v>985</v>
      </c>
      <c r="AX20" s="68">
        <v>4280</v>
      </c>
      <c r="AY20" s="30">
        <v>4167</v>
      </c>
      <c r="AZ20" s="30">
        <v>4206</v>
      </c>
      <c r="BA20" s="30">
        <v>4167</v>
      </c>
      <c r="BB20" s="30">
        <v>4206</v>
      </c>
      <c r="BC20" s="72">
        <v>5013</v>
      </c>
      <c r="BD20" s="136">
        <v>6562</v>
      </c>
      <c r="BE20" s="137">
        <v>6282</v>
      </c>
      <c r="BF20" s="137">
        <v>6282</v>
      </c>
      <c r="BG20" s="137">
        <v>6282</v>
      </c>
      <c r="BH20" s="137">
        <v>6282</v>
      </c>
      <c r="BI20" s="161">
        <v>8247</v>
      </c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</row>
    <row r="21" spans="1:87" s="15" customFormat="1" ht="16.5" customHeight="1">
      <c r="A21" s="36" t="s">
        <v>9</v>
      </c>
      <c r="B21" s="75">
        <v>3458</v>
      </c>
      <c r="C21" s="32">
        <v>3460</v>
      </c>
      <c r="D21" s="32">
        <v>3291</v>
      </c>
      <c r="E21" s="32">
        <v>4274</v>
      </c>
      <c r="F21" s="32">
        <v>4356</v>
      </c>
      <c r="G21" s="76">
        <v>4350</v>
      </c>
      <c r="H21" s="75">
        <v>705</v>
      </c>
      <c r="I21" s="32">
        <v>705</v>
      </c>
      <c r="J21" s="32">
        <v>1095</v>
      </c>
      <c r="K21" s="32">
        <v>1239</v>
      </c>
      <c r="L21" s="32">
        <v>1602</v>
      </c>
      <c r="M21" s="76">
        <v>1011</v>
      </c>
      <c r="N21" s="75">
        <v>949</v>
      </c>
      <c r="O21" s="32">
        <v>949</v>
      </c>
      <c r="P21" s="32">
        <v>2337</v>
      </c>
      <c r="Q21" s="32">
        <v>1543</v>
      </c>
      <c r="R21" s="32">
        <v>3077</v>
      </c>
      <c r="S21" s="76">
        <v>3433</v>
      </c>
      <c r="T21" s="75">
        <v>9900</v>
      </c>
      <c r="U21" s="32">
        <v>9889</v>
      </c>
      <c r="V21" s="32">
        <v>6296</v>
      </c>
      <c r="W21" s="32">
        <v>7076</v>
      </c>
      <c r="X21" s="32">
        <v>8900</v>
      </c>
      <c r="Y21" s="76">
        <v>5318</v>
      </c>
      <c r="Z21" s="142">
        <v>15012</v>
      </c>
      <c r="AA21" s="143">
        <v>15003</v>
      </c>
      <c r="AB21" s="143">
        <v>13019</v>
      </c>
      <c r="AC21" s="143">
        <v>14132</v>
      </c>
      <c r="AD21" s="143">
        <v>17935</v>
      </c>
      <c r="AE21" s="144">
        <v>14112</v>
      </c>
      <c r="AF21" s="75">
        <v>1754</v>
      </c>
      <c r="AG21" s="32">
        <v>1896</v>
      </c>
      <c r="AH21" s="32">
        <v>2269</v>
      </c>
      <c r="AI21" s="32">
        <v>2379</v>
      </c>
      <c r="AJ21" s="32">
        <v>2447</v>
      </c>
      <c r="AK21" s="76">
        <v>2654</v>
      </c>
      <c r="AL21" s="75">
        <v>435</v>
      </c>
      <c r="AM21" s="32">
        <v>422</v>
      </c>
      <c r="AN21" s="32">
        <v>614</v>
      </c>
      <c r="AO21" s="32">
        <v>586</v>
      </c>
      <c r="AP21" s="32">
        <v>666</v>
      </c>
      <c r="AQ21" s="76">
        <v>525</v>
      </c>
      <c r="AR21" s="75">
        <v>731</v>
      </c>
      <c r="AS21" s="32">
        <v>720</v>
      </c>
      <c r="AT21" s="32">
        <v>1562</v>
      </c>
      <c r="AU21" s="32">
        <v>1149</v>
      </c>
      <c r="AV21" s="32">
        <v>1923</v>
      </c>
      <c r="AW21" s="76">
        <v>1993</v>
      </c>
      <c r="AX21" s="75">
        <v>6134</v>
      </c>
      <c r="AY21" s="32">
        <v>5718</v>
      </c>
      <c r="AZ21" s="32">
        <v>5241</v>
      </c>
      <c r="BA21" s="32">
        <v>5181</v>
      </c>
      <c r="BB21" s="32">
        <v>6274</v>
      </c>
      <c r="BC21" s="76">
        <v>3192</v>
      </c>
      <c r="BD21" s="142">
        <v>9054</v>
      </c>
      <c r="BE21" s="143">
        <v>8756</v>
      </c>
      <c r="BF21" s="143">
        <v>9686</v>
      </c>
      <c r="BG21" s="143">
        <v>9295</v>
      </c>
      <c r="BH21" s="143">
        <v>11310</v>
      </c>
      <c r="BI21" s="163">
        <v>8364</v>
      </c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</row>
    <row r="22" spans="1:87" s="15" customFormat="1" ht="16.5" customHeight="1">
      <c r="A22" s="120" t="s">
        <v>28</v>
      </c>
      <c r="B22" s="68">
        <v>1448</v>
      </c>
      <c r="C22" s="30">
        <v>1301</v>
      </c>
      <c r="D22" s="30">
        <v>1328</v>
      </c>
      <c r="E22" s="30">
        <v>1395</v>
      </c>
      <c r="F22" s="30">
        <v>1402</v>
      </c>
      <c r="G22" s="72">
        <v>1402</v>
      </c>
      <c r="H22" s="68">
        <v>368</v>
      </c>
      <c r="I22" s="30">
        <v>630</v>
      </c>
      <c r="J22" s="30">
        <v>689</v>
      </c>
      <c r="K22" s="30">
        <v>624</v>
      </c>
      <c r="L22" s="30">
        <v>709</v>
      </c>
      <c r="M22" s="72">
        <v>709</v>
      </c>
      <c r="N22" s="68">
        <v>2220</v>
      </c>
      <c r="O22" s="30">
        <v>770</v>
      </c>
      <c r="P22" s="30">
        <v>830</v>
      </c>
      <c r="Q22" s="30">
        <v>892</v>
      </c>
      <c r="R22" s="30">
        <v>2403</v>
      </c>
      <c r="S22" s="72">
        <v>2403</v>
      </c>
      <c r="T22" s="68">
        <v>5834</v>
      </c>
      <c r="U22" s="30">
        <v>7712</v>
      </c>
      <c r="V22" s="30">
        <v>7654</v>
      </c>
      <c r="W22" s="30">
        <v>7568</v>
      </c>
      <c r="X22" s="30">
        <v>6160</v>
      </c>
      <c r="Y22" s="72">
        <v>6160</v>
      </c>
      <c r="Z22" s="136">
        <v>9870</v>
      </c>
      <c r="AA22" s="137">
        <v>10413</v>
      </c>
      <c r="AB22" s="137">
        <v>10501</v>
      </c>
      <c r="AC22" s="137">
        <v>10479</v>
      </c>
      <c r="AD22" s="137">
        <v>10674</v>
      </c>
      <c r="AE22" s="138">
        <v>10674</v>
      </c>
      <c r="AF22" s="68">
        <v>1028</v>
      </c>
      <c r="AG22" s="30">
        <v>874</v>
      </c>
      <c r="AH22" s="30">
        <v>964</v>
      </c>
      <c r="AI22" s="30">
        <v>1036</v>
      </c>
      <c r="AJ22" s="30">
        <v>1118</v>
      </c>
      <c r="AK22" s="72">
        <v>1118</v>
      </c>
      <c r="AL22" s="68">
        <v>291</v>
      </c>
      <c r="AM22" s="30">
        <v>510</v>
      </c>
      <c r="AN22" s="30">
        <v>550</v>
      </c>
      <c r="AO22" s="30">
        <v>459</v>
      </c>
      <c r="AP22" s="30">
        <v>526</v>
      </c>
      <c r="AQ22" s="72">
        <v>526</v>
      </c>
      <c r="AR22" s="68">
        <v>1872</v>
      </c>
      <c r="AS22" s="30">
        <v>657</v>
      </c>
      <c r="AT22" s="30">
        <v>678</v>
      </c>
      <c r="AU22" s="30">
        <v>742</v>
      </c>
      <c r="AV22" s="30">
        <v>1862</v>
      </c>
      <c r="AW22" s="72">
        <v>1862</v>
      </c>
      <c r="AX22" s="68">
        <v>5253</v>
      </c>
      <c r="AY22" s="30">
        <v>6377</v>
      </c>
      <c r="AZ22" s="30">
        <v>6612</v>
      </c>
      <c r="BA22" s="30">
        <v>6577</v>
      </c>
      <c r="BB22" s="30">
        <v>5397</v>
      </c>
      <c r="BC22" s="72">
        <v>5397</v>
      </c>
      <c r="BD22" s="136">
        <v>8444</v>
      </c>
      <c r="BE22" s="137">
        <v>8418</v>
      </c>
      <c r="BF22" s="137">
        <v>8804</v>
      </c>
      <c r="BG22" s="137">
        <v>8814</v>
      </c>
      <c r="BH22" s="137">
        <v>8903</v>
      </c>
      <c r="BI22" s="161">
        <v>8903</v>
      </c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</row>
    <row r="23" spans="1:87" s="4" customFormat="1" ht="16.5" customHeight="1">
      <c r="A23" s="36" t="s">
        <v>29</v>
      </c>
      <c r="B23" s="73">
        <v>623</v>
      </c>
      <c r="C23" s="31">
        <v>588</v>
      </c>
      <c r="D23" s="31">
        <v>610</v>
      </c>
      <c r="E23" s="31">
        <v>665</v>
      </c>
      <c r="F23" s="31">
        <v>576</v>
      </c>
      <c r="G23" s="74">
        <v>576</v>
      </c>
      <c r="H23" s="73">
        <v>1858</v>
      </c>
      <c r="I23" s="31">
        <v>1114</v>
      </c>
      <c r="J23" s="31">
        <v>1155</v>
      </c>
      <c r="K23" s="31">
        <v>1450</v>
      </c>
      <c r="L23" s="31">
        <v>1406</v>
      </c>
      <c r="M23" s="74">
        <v>1406</v>
      </c>
      <c r="N23" s="73">
        <v>5533</v>
      </c>
      <c r="O23" s="31">
        <v>5919</v>
      </c>
      <c r="P23" s="31">
        <v>5639</v>
      </c>
      <c r="Q23" s="31">
        <v>7081</v>
      </c>
      <c r="R23" s="31">
        <v>6868</v>
      </c>
      <c r="S23" s="74">
        <v>6868</v>
      </c>
      <c r="T23" s="73">
        <v>198320</v>
      </c>
      <c r="U23" s="31">
        <v>201426</v>
      </c>
      <c r="V23" s="31">
        <v>203703</v>
      </c>
      <c r="W23" s="31">
        <v>193506</v>
      </c>
      <c r="X23" s="31">
        <v>191494</v>
      </c>
      <c r="Y23" s="74">
        <v>191494</v>
      </c>
      <c r="Z23" s="139">
        <v>206334</v>
      </c>
      <c r="AA23" s="140">
        <v>209047</v>
      </c>
      <c r="AB23" s="140">
        <v>211107</v>
      </c>
      <c r="AC23" s="140">
        <v>202702</v>
      </c>
      <c r="AD23" s="140">
        <v>200344</v>
      </c>
      <c r="AE23" s="141">
        <v>200344</v>
      </c>
      <c r="AF23" s="73">
        <v>623</v>
      </c>
      <c r="AG23" s="31">
        <v>588</v>
      </c>
      <c r="AH23" s="31">
        <v>610</v>
      </c>
      <c r="AI23" s="31">
        <v>665</v>
      </c>
      <c r="AJ23" s="31">
        <v>576</v>
      </c>
      <c r="AK23" s="74">
        <v>655</v>
      </c>
      <c r="AL23" s="73">
        <v>1858</v>
      </c>
      <c r="AM23" s="31">
        <v>1114</v>
      </c>
      <c r="AN23" s="31">
        <v>1155</v>
      </c>
      <c r="AO23" s="31">
        <v>1450</v>
      </c>
      <c r="AP23" s="31">
        <v>1406</v>
      </c>
      <c r="AQ23" s="74">
        <v>1563</v>
      </c>
      <c r="AR23" s="73">
        <v>5533</v>
      </c>
      <c r="AS23" s="31">
        <v>5919</v>
      </c>
      <c r="AT23" s="31">
        <v>5639</v>
      </c>
      <c r="AU23" s="31">
        <v>7081</v>
      </c>
      <c r="AV23" s="31">
        <v>6868</v>
      </c>
      <c r="AW23" s="74">
        <v>7634</v>
      </c>
      <c r="AX23" s="73">
        <v>198320</v>
      </c>
      <c r="AY23" s="31">
        <v>201426</v>
      </c>
      <c r="AZ23" s="31">
        <v>203703</v>
      </c>
      <c r="BA23" s="31">
        <v>193506</v>
      </c>
      <c r="BB23" s="31">
        <v>191494</v>
      </c>
      <c r="BC23" s="74">
        <v>182931</v>
      </c>
      <c r="BD23" s="139">
        <v>206334</v>
      </c>
      <c r="BE23" s="140">
        <v>209047</v>
      </c>
      <c r="BF23" s="140">
        <v>211107</v>
      </c>
      <c r="BG23" s="140">
        <v>202702</v>
      </c>
      <c r="BH23" s="140">
        <v>200344</v>
      </c>
      <c r="BI23" s="162">
        <v>192783</v>
      </c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</row>
    <row r="24" spans="1:87" s="4" customFormat="1" ht="16.5" customHeight="1">
      <c r="A24" s="36" t="s">
        <v>30</v>
      </c>
      <c r="B24" s="68">
        <v>8748</v>
      </c>
      <c r="C24" s="30">
        <v>8748</v>
      </c>
      <c r="D24" s="30">
        <v>8748</v>
      </c>
      <c r="E24" s="30">
        <v>8748</v>
      </c>
      <c r="F24" s="30">
        <v>9089</v>
      </c>
      <c r="G24" s="72">
        <v>9462</v>
      </c>
      <c r="H24" s="68">
        <v>7652</v>
      </c>
      <c r="I24" s="30">
        <v>7652</v>
      </c>
      <c r="J24" s="30">
        <v>7652</v>
      </c>
      <c r="K24" s="30">
        <v>7652</v>
      </c>
      <c r="L24" s="30">
        <v>7932</v>
      </c>
      <c r="M24" s="72">
        <v>7610</v>
      </c>
      <c r="N24" s="68">
        <v>0</v>
      </c>
      <c r="O24" s="30">
        <v>0</v>
      </c>
      <c r="P24" s="30">
        <v>0</v>
      </c>
      <c r="Q24" s="30">
        <v>0</v>
      </c>
      <c r="R24" s="30">
        <v>0</v>
      </c>
      <c r="S24" s="72">
        <v>0</v>
      </c>
      <c r="T24" s="68">
        <v>1560388</v>
      </c>
      <c r="U24" s="30">
        <v>1560388</v>
      </c>
      <c r="V24" s="30">
        <v>1560388</v>
      </c>
      <c r="W24" s="30">
        <v>1560388</v>
      </c>
      <c r="X24" s="30">
        <v>1316904</v>
      </c>
      <c r="Y24" s="72">
        <v>1309365</v>
      </c>
      <c r="Z24" s="136">
        <v>1576788</v>
      </c>
      <c r="AA24" s="137">
        <v>1576788</v>
      </c>
      <c r="AB24" s="137">
        <v>1576788</v>
      </c>
      <c r="AC24" s="137">
        <v>1576788</v>
      </c>
      <c r="AD24" s="137">
        <v>1333925</v>
      </c>
      <c r="AE24" s="138">
        <v>1326437</v>
      </c>
      <c r="AF24" s="68">
        <v>8988</v>
      </c>
      <c r="AG24" s="30">
        <v>8961</v>
      </c>
      <c r="AH24" s="30">
        <v>9228</v>
      </c>
      <c r="AI24" s="30">
        <v>9068</v>
      </c>
      <c r="AJ24" s="30">
        <v>9089</v>
      </c>
      <c r="AK24" s="72">
        <v>9462</v>
      </c>
      <c r="AL24" s="68">
        <v>7863</v>
      </c>
      <c r="AM24" s="30">
        <v>7839</v>
      </c>
      <c r="AN24" s="30">
        <v>8072</v>
      </c>
      <c r="AO24" s="30">
        <v>7932</v>
      </c>
      <c r="AP24" s="30">
        <v>7932</v>
      </c>
      <c r="AQ24" s="72">
        <v>7610</v>
      </c>
      <c r="AR24" s="68">
        <v>0</v>
      </c>
      <c r="AS24" s="30">
        <v>0</v>
      </c>
      <c r="AT24" s="30">
        <v>0</v>
      </c>
      <c r="AU24" s="30">
        <v>0</v>
      </c>
      <c r="AV24" s="30">
        <v>0</v>
      </c>
      <c r="AW24" s="72">
        <v>0</v>
      </c>
      <c r="AX24" s="68">
        <v>1344668</v>
      </c>
      <c r="AY24" s="30">
        <v>1311400</v>
      </c>
      <c r="AZ24" s="30">
        <v>1288400</v>
      </c>
      <c r="BA24" s="30">
        <v>1290109</v>
      </c>
      <c r="BB24" s="30">
        <v>1316904</v>
      </c>
      <c r="BC24" s="72">
        <v>1309365</v>
      </c>
      <c r="BD24" s="136">
        <v>1361519</v>
      </c>
      <c r="BE24" s="137">
        <v>1328200</v>
      </c>
      <c r="BF24" s="137">
        <v>1305700</v>
      </c>
      <c r="BG24" s="137">
        <v>1307109</v>
      </c>
      <c r="BH24" s="137">
        <v>1333925</v>
      </c>
      <c r="BI24" s="161">
        <v>1326437</v>
      </c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</row>
    <row r="25" spans="1:87" s="13" customFormat="1" ht="16.5" customHeight="1">
      <c r="A25" s="43" t="s">
        <v>39</v>
      </c>
      <c r="B25" s="73">
        <v>607</v>
      </c>
      <c r="C25" s="31">
        <v>564</v>
      </c>
      <c r="D25" s="31">
        <v>603</v>
      </c>
      <c r="E25" s="31">
        <v>603</v>
      </c>
      <c r="F25" s="31">
        <v>603</v>
      </c>
      <c r="G25" s="74">
        <v>603</v>
      </c>
      <c r="H25" s="73">
        <v>822</v>
      </c>
      <c r="I25" s="31">
        <v>798</v>
      </c>
      <c r="J25" s="31">
        <v>271</v>
      </c>
      <c r="K25" s="31">
        <v>831</v>
      </c>
      <c r="L25" s="31">
        <v>831</v>
      </c>
      <c r="M25" s="74">
        <v>831</v>
      </c>
      <c r="N25" s="73">
        <v>311</v>
      </c>
      <c r="O25" s="31">
        <v>189</v>
      </c>
      <c r="P25" s="31">
        <v>271</v>
      </c>
      <c r="Q25" s="31">
        <v>271</v>
      </c>
      <c r="R25" s="31">
        <v>271</v>
      </c>
      <c r="S25" s="74">
        <v>271</v>
      </c>
      <c r="T25" s="73">
        <v>10710</v>
      </c>
      <c r="U25" s="31">
        <v>10535</v>
      </c>
      <c r="V25" s="31">
        <v>10622</v>
      </c>
      <c r="W25" s="31">
        <v>10622</v>
      </c>
      <c r="X25" s="31">
        <v>10622</v>
      </c>
      <c r="Y25" s="74">
        <v>10622</v>
      </c>
      <c r="Z25" s="139">
        <v>12450</v>
      </c>
      <c r="AA25" s="140">
        <v>12086</v>
      </c>
      <c r="AB25" s="140">
        <v>12327</v>
      </c>
      <c r="AC25" s="140">
        <v>12327</v>
      </c>
      <c r="AD25" s="140">
        <v>12327</v>
      </c>
      <c r="AE25" s="141">
        <v>12327</v>
      </c>
      <c r="AF25" s="73">
        <v>363</v>
      </c>
      <c r="AG25" s="31">
        <v>395</v>
      </c>
      <c r="AH25" s="31">
        <v>419</v>
      </c>
      <c r="AI25" s="31">
        <v>419</v>
      </c>
      <c r="AJ25" s="31">
        <v>419</v>
      </c>
      <c r="AK25" s="74">
        <v>419</v>
      </c>
      <c r="AL25" s="73">
        <v>651</v>
      </c>
      <c r="AM25" s="31">
        <v>627</v>
      </c>
      <c r="AN25" s="31">
        <v>1334</v>
      </c>
      <c r="AO25" s="31">
        <v>1334</v>
      </c>
      <c r="AP25" s="31">
        <v>1334</v>
      </c>
      <c r="AQ25" s="74">
        <v>1334</v>
      </c>
      <c r="AR25" s="73">
        <v>254</v>
      </c>
      <c r="AS25" s="31">
        <v>728</v>
      </c>
      <c r="AT25" s="31">
        <v>204</v>
      </c>
      <c r="AU25" s="31">
        <v>204</v>
      </c>
      <c r="AV25" s="31">
        <v>204</v>
      </c>
      <c r="AW25" s="74">
        <v>204</v>
      </c>
      <c r="AX25" s="73">
        <v>6798</v>
      </c>
      <c r="AY25" s="31">
        <v>5813</v>
      </c>
      <c r="AZ25" s="31">
        <v>5249</v>
      </c>
      <c r="BA25" s="31">
        <v>5249</v>
      </c>
      <c r="BB25" s="31">
        <v>5266</v>
      </c>
      <c r="BC25" s="74">
        <v>5266</v>
      </c>
      <c r="BD25" s="139">
        <v>8057</v>
      </c>
      <c r="BE25" s="140">
        <v>7563</v>
      </c>
      <c r="BF25" s="140">
        <v>7206</v>
      </c>
      <c r="BG25" s="140">
        <v>7206</v>
      </c>
      <c r="BH25" s="140">
        <v>7223</v>
      </c>
      <c r="BI25" s="162">
        <v>7223</v>
      </c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</row>
    <row r="26" spans="1:87" s="15" customFormat="1" ht="16.5" customHeight="1">
      <c r="A26" s="36" t="s">
        <v>31</v>
      </c>
      <c r="B26" s="68">
        <v>7780</v>
      </c>
      <c r="C26" s="30">
        <v>7849</v>
      </c>
      <c r="D26" s="30">
        <v>8077</v>
      </c>
      <c r="E26" s="30">
        <v>9425</v>
      </c>
      <c r="F26" s="30">
        <v>8838</v>
      </c>
      <c r="G26" s="72">
        <v>7251</v>
      </c>
      <c r="H26" s="68">
        <v>515</v>
      </c>
      <c r="I26" s="30">
        <v>520</v>
      </c>
      <c r="J26" s="30">
        <v>552</v>
      </c>
      <c r="K26" s="30">
        <v>644</v>
      </c>
      <c r="L26" s="30">
        <v>604</v>
      </c>
      <c r="M26" s="72">
        <v>496</v>
      </c>
      <c r="N26" s="68">
        <v>2879</v>
      </c>
      <c r="O26" s="30">
        <v>2904</v>
      </c>
      <c r="P26" s="30">
        <v>3007</v>
      </c>
      <c r="Q26" s="30">
        <v>3509</v>
      </c>
      <c r="R26" s="30">
        <v>3290</v>
      </c>
      <c r="S26" s="72">
        <v>2699</v>
      </c>
      <c r="T26" s="68">
        <v>5272</v>
      </c>
      <c r="U26" s="30">
        <v>5318</v>
      </c>
      <c r="V26" s="30">
        <v>5498</v>
      </c>
      <c r="W26" s="30">
        <v>6415</v>
      </c>
      <c r="X26" s="30">
        <v>6016</v>
      </c>
      <c r="Y26" s="72">
        <v>4936</v>
      </c>
      <c r="Z26" s="136">
        <v>16446</v>
      </c>
      <c r="AA26" s="137">
        <v>16591</v>
      </c>
      <c r="AB26" s="137">
        <v>17134</v>
      </c>
      <c r="AC26" s="137">
        <v>19993</v>
      </c>
      <c r="AD26" s="137">
        <v>18748</v>
      </c>
      <c r="AE26" s="138">
        <v>15382</v>
      </c>
      <c r="AF26" s="68">
        <v>7878</v>
      </c>
      <c r="AG26" s="30">
        <v>7728</v>
      </c>
      <c r="AH26" s="30">
        <v>8806</v>
      </c>
      <c r="AI26" s="30">
        <v>8496</v>
      </c>
      <c r="AJ26" s="30">
        <v>8378</v>
      </c>
      <c r="AK26" s="72">
        <v>7034</v>
      </c>
      <c r="AL26" s="68">
        <v>465</v>
      </c>
      <c r="AM26" s="30">
        <v>456</v>
      </c>
      <c r="AN26" s="30">
        <v>520</v>
      </c>
      <c r="AO26" s="30">
        <v>482</v>
      </c>
      <c r="AP26" s="30">
        <v>475</v>
      </c>
      <c r="AQ26" s="72">
        <v>399</v>
      </c>
      <c r="AR26" s="68">
        <v>2594</v>
      </c>
      <c r="AS26" s="30">
        <v>2545</v>
      </c>
      <c r="AT26" s="30">
        <v>2824</v>
      </c>
      <c r="AU26" s="30">
        <v>2872</v>
      </c>
      <c r="AV26" s="30">
        <v>2832</v>
      </c>
      <c r="AW26" s="72">
        <v>2377</v>
      </c>
      <c r="AX26" s="68">
        <v>3758</v>
      </c>
      <c r="AY26" s="30">
        <v>3686</v>
      </c>
      <c r="AZ26" s="30">
        <v>2900</v>
      </c>
      <c r="BA26" s="30">
        <v>3065</v>
      </c>
      <c r="BB26" s="30">
        <v>3022</v>
      </c>
      <c r="BC26" s="72">
        <v>2537</v>
      </c>
      <c r="BD26" s="136">
        <v>14695</v>
      </c>
      <c r="BE26" s="137">
        <v>14415</v>
      </c>
      <c r="BF26" s="137">
        <v>15050</v>
      </c>
      <c r="BG26" s="137">
        <v>14915</v>
      </c>
      <c r="BH26" s="137">
        <v>14707</v>
      </c>
      <c r="BI26" s="161">
        <v>12347</v>
      </c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</row>
    <row r="27" spans="1:87" s="15" customFormat="1" ht="16.5" customHeight="1">
      <c r="A27" s="120" t="s">
        <v>10</v>
      </c>
      <c r="B27" s="73">
        <v>491</v>
      </c>
      <c r="C27" s="31">
        <v>497</v>
      </c>
      <c r="D27" s="31">
        <v>491</v>
      </c>
      <c r="E27" s="31">
        <v>489</v>
      </c>
      <c r="F27" s="31">
        <v>542</v>
      </c>
      <c r="G27" s="74">
        <v>488</v>
      </c>
      <c r="H27" s="73">
        <v>1502</v>
      </c>
      <c r="I27" s="31">
        <v>1529</v>
      </c>
      <c r="J27" s="31">
        <v>1529</v>
      </c>
      <c r="K27" s="31">
        <v>1736</v>
      </c>
      <c r="L27" s="31">
        <v>1687</v>
      </c>
      <c r="M27" s="74">
        <v>1627</v>
      </c>
      <c r="N27" s="73">
        <v>2887</v>
      </c>
      <c r="O27" s="31">
        <v>2870</v>
      </c>
      <c r="P27" s="31">
        <v>2898</v>
      </c>
      <c r="Q27" s="31">
        <v>2666</v>
      </c>
      <c r="R27" s="31">
        <v>2796</v>
      </c>
      <c r="S27" s="74">
        <v>2780</v>
      </c>
      <c r="T27" s="73">
        <v>1426</v>
      </c>
      <c r="U27" s="31">
        <v>1378</v>
      </c>
      <c r="V27" s="31">
        <v>1387</v>
      </c>
      <c r="W27" s="31">
        <v>1379</v>
      </c>
      <c r="X27" s="31">
        <v>1289</v>
      </c>
      <c r="Y27" s="74">
        <v>1346</v>
      </c>
      <c r="Z27" s="139">
        <v>6306</v>
      </c>
      <c r="AA27" s="140">
        <v>6274</v>
      </c>
      <c r="AB27" s="140">
        <v>6305</v>
      </c>
      <c r="AC27" s="140">
        <v>6270</v>
      </c>
      <c r="AD27" s="140">
        <v>6314</v>
      </c>
      <c r="AE27" s="141">
        <v>6241</v>
      </c>
      <c r="AF27" s="73">
        <v>390</v>
      </c>
      <c r="AG27" s="31">
        <v>397</v>
      </c>
      <c r="AH27" s="31">
        <v>388</v>
      </c>
      <c r="AI27" s="31">
        <v>414</v>
      </c>
      <c r="AJ27" s="31">
        <v>423</v>
      </c>
      <c r="AK27" s="74">
        <v>351</v>
      </c>
      <c r="AL27" s="73">
        <v>1233</v>
      </c>
      <c r="AM27" s="31">
        <v>1268</v>
      </c>
      <c r="AN27" s="31">
        <v>1366</v>
      </c>
      <c r="AO27" s="31">
        <v>1454</v>
      </c>
      <c r="AP27" s="31">
        <v>1389</v>
      </c>
      <c r="AQ27" s="74">
        <v>1310</v>
      </c>
      <c r="AR27" s="73">
        <v>1876</v>
      </c>
      <c r="AS27" s="31">
        <v>1814</v>
      </c>
      <c r="AT27" s="31">
        <v>1648</v>
      </c>
      <c r="AU27" s="31">
        <v>1659</v>
      </c>
      <c r="AV27" s="31">
        <v>1792</v>
      </c>
      <c r="AW27" s="74">
        <v>1732</v>
      </c>
      <c r="AX27" s="73">
        <v>1128</v>
      </c>
      <c r="AY27" s="31">
        <v>1073</v>
      </c>
      <c r="AZ27" s="31">
        <v>1022</v>
      </c>
      <c r="BA27" s="31">
        <v>1033</v>
      </c>
      <c r="BB27" s="31">
        <v>959</v>
      </c>
      <c r="BC27" s="74">
        <v>1007</v>
      </c>
      <c r="BD27" s="139">
        <v>4627</v>
      </c>
      <c r="BE27" s="140">
        <v>4552</v>
      </c>
      <c r="BF27" s="140">
        <v>4424</v>
      </c>
      <c r="BG27" s="140">
        <v>4560</v>
      </c>
      <c r="BH27" s="140">
        <v>4563</v>
      </c>
      <c r="BI27" s="162">
        <v>4400</v>
      </c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</row>
    <row r="28" spans="1:87" s="14" customFormat="1" ht="16.5" customHeight="1">
      <c r="A28" s="36" t="s">
        <v>40</v>
      </c>
      <c r="B28" s="68">
        <v>2696</v>
      </c>
      <c r="C28" s="30">
        <v>2312</v>
      </c>
      <c r="D28" s="30">
        <v>2491</v>
      </c>
      <c r="E28" s="30">
        <v>2321</v>
      </c>
      <c r="F28" s="30">
        <v>2490</v>
      </c>
      <c r="G28" s="72">
        <v>2839</v>
      </c>
      <c r="H28" s="68">
        <v>575</v>
      </c>
      <c r="I28" s="30">
        <v>971</v>
      </c>
      <c r="J28" s="30">
        <v>829</v>
      </c>
      <c r="K28" s="30">
        <v>970</v>
      </c>
      <c r="L28" s="30">
        <v>814</v>
      </c>
      <c r="M28" s="72">
        <v>999</v>
      </c>
      <c r="N28" s="68">
        <v>2479</v>
      </c>
      <c r="O28" s="30">
        <v>5485</v>
      </c>
      <c r="P28" s="30">
        <v>5469</v>
      </c>
      <c r="Q28" s="30">
        <v>5155</v>
      </c>
      <c r="R28" s="30">
        <v>5559</v>
      </c>
      <c r="S28" s="72">
        <v>5882</v>
      </c>
      <c r="T28" s="68">
        <v>18685</v>
      </c>
      <c r="U28" s="30">
        <v>15566</v>
      </c>
      <c r="V28" s="30">
        <v>15069</v>
      </c>
      <c r="W28" s="30">
        <v>14629</v>
      </c>
      <c r="X28" s="30">
        <v>15043</v>
      </c>
      <c r="Y28" s="72">
        <v>20830</v>
      </c>
      <c r="Z28" s="136">
        <v>24435</v>
      </c>
      <c r="AA28" s="137">
        <v>24334</v>
      </c>
      <c r="AB28" s="137">
        <v>23858</v>
      </c>
      <c r="AC28" s="137">
        <v>23075</v>
      </c>
      <c r="AD28" s="137">
        <v>23906</v>
      </c>
      <c r="AE28" s="138">
        <v>30550</v>
      </c>
      <c r="AF28" s="68">
        <v>2409</v>
      </c>
      <c r="AG28" s="30">
        <v>2104</v>
      </c>
      <c r="AH28" s="30">
        <v>2400</v>
      </c>
      <c r="AI28" s="30">
        <v>2289</v>
      </c>
      <c r="AJ28" s="30">
        <v>2429</v>
      </c>
      <c r="AK28" s="72">
        <v>2649</v>
      </c>
      <c r="AL28" s="68">
        <v>537</v>
      </c>
      <c r="AM28" s="30">
        <v>833</v>
      </c>
      <c r="AN28" s="30">
        <v>731</v>
      </c>
      <c r="AO28" s="30">
        <v>793</v>
      </c>
      <c r="AP28" s="30">
        <v>639</v>
      </c>
      <c r="AQ28" s="72">
        <v>1036</v>
      </c>
      <c r="AR28" s="68">
        <v>2141</v>
      </c>
      <c r="AS28" s="30">
        <v>4837</v>
      </c>
      <c r="AT28" s="30">
        <v>4924</v>
      </c>
      <c r="AU28" s="30">
        <v>4546</v>
      </c>
      <c r="AV28" s="30">
        <v>4546</v>
      </c>
      <c r="AW28" s="72">
        <v>5565</v>
      </c>
      <c r="AX28" s="68">
        <v>13868</v>
      </c>
      <c r="AY28" s="30">
        <v>11128</v>
      </c>
      <c r="AZ28" s="30">
        <v>10172</v>
      </c>
      <c r="BA28" s="30">
        <v>9332</v>
      </c>
      <c r="BB28" s="30">
        <v>9146</v>
      </c>
      <c r="BC28" s="72">
        <v>9233</v>
      </c>
      <c r="BD28" s="136">
        <v>18955</v>
      </c>
      <c r="BE28" s="137">
        <v>18902</v>
      </c>
      <c r="BF28" s="137">
        <v>18227</v>
      </c>
      <c r="BG28" s="137">
        <v>16960</v>
      </c>
      <c r="BH28" s="137">
        <v>16760</v>
      </c>
      <c r="BI28" s="161">
        <v>18483</v>
      </c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</row>
    <row r="29" spans="1:87" s="17" customFormat="1" ht="16.5" customHeight="1">
      <c r="A29" s="36" t="s">
        <v>32</v>
      </c>
      <c r="B29" s="73">
        <v>1730</v>
      </c>
      <c r="C29" s="31">
        <v>1750</v>
      </c>
      <c r="D29" s="31">
        <v>2209</v>
      </c>
      <c r="E29" s="31">
        <v>1770</v>
      </c>
      <c r="F29" s="31">
        <v>1777</v>
      </c>
      <c r="G29" s="74">
        <v>1652</v>
      </c>
      <c r="H29" s="73">
        <v>1190</v>
      </c>
      <c r="I29" s="31">
        <v>1142</v>
      </c>
      <c r="J29" s="31">
        <v>1431</v>
      </c>
      <c r="K29" s="31">
        <v>1209</v>
      </c>
      <c r="L29" s="31">
        <v>2509</v>
      </c>
      <c r="M29" s="74">
        <v>1160</v>
      </c>
      <c r="N29" s="73">
        <v>2976</v>
      </c>
      <c r="O29" s="31">
        <v>2940</v>
      </c>
      <c r="P29" s="31">
        <v>3533</v>
      </c>
      <c r="Q29" s="31">
        <v>2993</v>
      </c>
      <c r="R29" s="31">
        <v>2780</v>
      </c>
      <c r="S29" s="74">
        <v>2584</v>
      </c>
      <c r="T29" s="73">
        <v>6703</v>
      </c>
      <c r="U29" s="31">
        <v>6844</v>
      </c>
      <c r="V29" s="31">
        <v>9689</v>
      </c>
      <c r="W29" s="31">
        <v>6424</v>
      </c>
      <c r="X29" s="31">
        <v>6313</v>
      </c>
      <c r="Y29" s="74">
        <v>6001</v>
      </c>
      <c r="Z29" s="139">
        <v>12599</v>
      </c>
      <c r="AA29" s="140">
        <v>12676</v>
      </c>
      <c r="AB29" s="140">
        <v>16862</v>
      </c>
      <c r="AC29" s="140">
        <v>12396</v>
      </c>
      <c r="AD29" s="140">
        <v>13379</v>
      </c>
      <c r="AE29" s="141">
        <v>11397</v>
      </c>
      <c r="AF29" s="73">
        <v>1277</v>
      </c>
      <c r="AG29" s="31">
        <v>1200</v>
      </c>
      <c r="AH29" s="31">
        <v>1570</v>
      </c>
      <c r="AI29" s="31">
        <v>1296</v>
      </c>
      <c r="AJ29" s="31">
        <v>1347</v>
      </c>
      <c r="AK29" s="74">
        <v>1246</v>
      </c>
      <c r="AL29" s="73">
        <v>963</v>
      </c>
      <c r="AM29" s="31">
        <v>898</v>
      </c>
      <c r="AN29" s="31">
        <v>1066</v>
      </c>
      <c r="AO29" s="31">
        <v>875</v>
      </c>
      <c r="AP29" s="31">
        <v>1506</v>
      </c>
      <c r="AQ29" s="74">
        <v>771</v>
      </c>
      <c r="AR29" s="73">
        <v>2106</v>
      </c>
      <c r="AS29" s="31">
        <v>1886</v>
      </c>
      <c r="AT29" s="31">
        <v>2277</v>
      </c>
      <c r="AU29" s="31">
        <v>1729</v>
      </c>
      <c r="AV29" s="31">
        <v>1663</v>
      </c>
      <c r="AW29" s="74">
        <v>1465</v>
      </c>
      <c r="AX29" s="73">
        <v>5148</v>
      </c>
      <c r="AY29" s="31">
        <v>5571</v>
      </c>
      <c r="AZ29" s="31">
        <v>6843</v>
      </c>
      <c r="BA29" s="31">
        <v>4249</v>
      </c>
      <c r="BB29" s="31">
        <v>4241</v>
      </c>
      <c r="BC29" s="74">
        <v>3891</v>
      </c>
      <c r="BD29" s="139">
        <v>9494</v>
      </c>
      <c r="BE29" s="140">
        <v>9555</v>
      </c>
      <c r="BF29" s="140">
        <v>11756</v>
      </c>
      <c r="BG29" s="140">
        <v>8149</v>
      </c>
      <c r="BH29" s="140">
        <v>8757</v>
      </c>
      <c r="BI29" s="162">
        <v>7373</v>
      </c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</row>
    <row r="30" spans="1:87" s="15" customFormat="1" ht="16.5" customHeight="1">
      <c r="A30" s="36" t="s">
        <v>11</v>
      </c>
      <c r="B30" s="68">
        <v>10681</v>
      </c>
      <c r="C30" s="30">
        <v>11063</v>
      </c>
      <c r="D30" s="30">
        <v>28791</v>
      </c>
      <c r="E30" s="30">
        <v>12983</v>
      </c>
      <c r="F30" s="30">
        <v>12450</v>
      </c>
      <c r="G30" s="72">
        <v>12716</v>
      </c>
      <c r="H30" s="68">
        <v>6956</v>
      </c>
      <c r="I30" s="30">
        <v>6843</v>
      </c>
      <c r="J30" s="30">
        <f>86840-78418</f>
        <v>8422</v>
      </c>
      <c r="K30" s="30">
        <v>7452</v>
      </c>
      <c r="L30" s="30">
        <v>7799</v>
      </c>
      <c r="M30" s="72">
        <v>8073</v>
      </c>
      <c r="N30" s="68">
        <v>11610</v>
      </c>
      <c r="O30" s="30">
        <v>20908</v>
      </c>
      <c r="P30" s="30">
        <f>144454-132013</f>
        <v>12441</v>
      </c>
      <c r="Q30" s="30">
        <v>11894</v>
      </c>
      <c r="R30" s="30">
        <v>11450</v>
      </c>
      <c r="S30" s="72">
        <v>11386</v>
      </c>
      <c r="T30" s="68">
        <v>44208</v>
      </c>
      <c r="U30" s="30">
        <v>41549</v>
      </c>
      <c r="V30" s="30">
        <f>3352380-3312806</f>
        <v>39574</v>
      </c>
      <c r="W30" s="30">
        <v>40155</v>
      </c>
      <c r="X30" s="30">
        <v>38708</v>
      </c>
      <c r="Y30" s="72">
        <v>37407</v>
      </c>
      <c r="Z30" s="136">
        <v>73455</v>
      </c>
      <c r="AA30" s="137">
        <v>70364</v>
      </c>
      <c r="AB30" s="137">
        <f>3684543-3612006</f>
        <v>72537</v>
      </c>
      <c r="AC30" s="137">
        <v>72484</v>
      </c>
      <c r="AD30" s="137">
        <v>70407</v>
      </c>
      <c r="AE30" s="138">
        <v>69582</v>
      </c>
      <c r="AF30" s="68">
        <v>8902</v>
      </c>
      <c r="AG30" s="30">
        <v>8896</v>
      </c>
      <c r="AH30" s="30">
        <f>87960-78238</f>
        <v>9722</v>
      </c>
      <c r="AI30" s="30">
        <v>10265</v>
      </c>
      <c r="AJ30" s="30">
        <v>9615</v>
      </c>
      <c r="AK30" s="72">
        <v>9581</v>
      </c>
      <c r="AL30" s="68">
        <v>5905</v>
      </c>
      <c r="AM30" s="30">
        <v>5601</v>
      </c>
      <c r="AN30" s="30">
        <f>76724-70453</f>
        <v>6271</v>
      </c>
      <c r="AO30" s="30">
        <v>5559</v>
      </c>
      <c r="AP30" s="30">
        <v>5724</v>
      </c>
      <c r="AQ30" s="72">
        <v>5879</v>
      </c>
      <c r="AR30" s="68">
        <v>10071</v>
      </c>
      <c r="AS30" s="30">
        <v>9436</v>
      </c>
      <c r="AT30" s="30">
        <f>113477-103908</f>
        <v>9569</v>
      </c>
      <c r="AU30" s="30">
        <v>9090</v>
      </c>
      <c r="AV30" s="30">
        <v>8299</v>
      </c>
      <c r="AW30" s="72">
        <v>8307</v>
      </c>
      <c r="AX30" s="68">
        <v>37556</v>
      </c>
      <c r="AY30" s="30">
        <v>34745</v>
      </c>
      <c r="AZ30" s="30">
        <f>2806369-2774788</f>
        <v>31581</v>
      </c>
      <c r="BA30" s="30">
        <v>30070</v>
      </c>
      <c r="BB30" s="30">
        <v>28546</v>
      </c>
      <c r="BC30" s="72">
        <v>27327</v>
      </c>
      <c r="BD30" s="136">
        <v>71488</v>
      </c>
      <c r="BE30" s="137">
        <v>58678</v>
      </c>
      <c r="BF30" s="137">
        <f>3084530-3027387</f>
        <v>57143</v>
      </c>
      <c r="BG30" s="137">
        <v>54984</v>
      </c>
      <c r="BH30" s="137">
        <v>52184</v>
      </c>
      <c r="BI30" s="161">
        <v>51094</v>
      </c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</row>
    <row r="31" spans="1:87" s="15" customFormat="1" ht="18" customHeight="1" thickBot="1">
      <c r="A31" s="82" t="s">
        <v>0</v>
      </c>
      <c r="B31" s="122">
        <v>96504</v>
      </c>
      <c r="C31" s="123">
        <v>98977</v>
      </c>
      <c r="D31" s="123">
        <v>100869</v>
      </c>
      <c r="E31" s="123">
        <v>107958</v>
      </c>
      <c r="F31" s="123">
        <v>114725</v>
      </c>
      <c r="G31" s="124">
        <v>113279</v>
      </c>
      <c r="H31" s="122">
        <v>91307</v>
      </c>
      <c r="I31" s="123">
        <v>86657</v>
      </c>
      <c r="J31" s="123">
        <f>SUM(J10:J30)</f>
        <v>86840</v>
      </c>
      <c r="K31" s="123">
        <v>99994</v>
      </c>
      <c r="L31" s="123">
        <v>131704</v>
      </c>
      <c r="M31" s="124">
        <v>133036</v>
      </c>
      <c r="N31" s="122">
        <v>115086</v>
      </c>
      <c r="O31" s="123">
        <v>142098</v>
      </c>
      <c r="P31" s="123">
        <f>SUM(P10:P30)</f>
        <v>144454</v>
      </c>
      <c r="Q31" s="123">
        <v>153447</v>
      </c>
      <c r="R31" s="123">
        <v>191236</v>
      </c>
      <c r="S31" s="124">
        <v>194806</v>
      </c>
      <c r="T31" s="122">
        <v>3299398</v>
      </c>
      <c r="U31" s="123">
        <v>3335797</v>
      </c>
      <c r="V31" s="123">
        <f>SUM(V10:V30)</f>
        <v>3352380</v>
      </c>
      <c r="W31" s="123">
        <v>3355121</v>
      </c>
      <c r="X31" s="123">
        <v>3207919</v>
      </c>
      <c r="Y31" s="124">
        <v>3208347</v>
      </c>
      <c r="Z31" s="145">
        <v>3602295</v>
      </c>
      <c r="AA31" s="146">
        <v>3663529</v>
      </c>
      <c r="AB31" s="146">
        <f>SUM(AB10:AB30)</f>
        <v>3684543</v>
      </c>
      <c r="AC31" s="146">
        <v>3716520</v>
      </c>
      <c r="AD31" s="146">
        <v>3645584</v>
      </c>
      <c r="AE31" s="147">
        <v>3649468</v>
      </c>
      <c r="AF31" s="122">
        <v>82926</v>
      </c>
      <c r="AG31" s="123">
        <v>84474</v>
      </c>
      <c r="AH31" s="123">
        <f>SUM(AH10:AH30)</f>
        <v>87960</v>
      </c>
      <c r="AI31" s="123">
        <v>90192</v>
      </c>
      <c r="AJ31" s="123">
        <v>98155</v>
      </c>
      <c r="AK31" s="124">
        <v>96309</v>
      </c>
      <c r="AL31" s="122">
        <v>80405</v>
      </c>
      <c r="AM31" s="123">
        <v>76479</v>
      </c>
      <c r="AN31" s="123">
        <f>SUM(AN10:AN30)</f>
        <v>76724</v>
      </c>
      <c r="AO31" s="123">
        <v>81005</v>
      </c>
      <c r="AP31" s="123">
        <v>100108</v>
      </c>
      <c r="AQ31" s="124">
        <v>106187</v>
      </c>
      <c r="AR31" s="122">
        <v>95483</v>
      </c>
      <c r="AS31" s="123">
        <v>116249</v>
      </c>
      <c r="AT31" s="123">
        <f>SUM(AT10:AT30)</f>
        <v>113477</v>
      </c>
      <c r="AU31" s="123">
        <v>120958</v>
      </c>
      <c r="AV31" s="123">
        <v>141068</v>
      </c>
      <c r="AW31" s="124">
        <v>136046</v>
      </c>
      <c r="AX31" s="122">
        <v>2809545</v>
      </c>
      <c r="AY31" s="123">
        <v>2804736</v>
      </c>
      <c r="AZ31" s="123">
        <f>SUM(AZ10:AZ30)</f>
        <v>2806369</v>
      </c>
      <c r="BA31" s="123">
        <v>2822040</v>
      </c>
      <c r="BB31" s="123">
        <v>2884595</v>
      </c>
      <c r="BC31" s="124">
        <v>2890379</v>
      </c>
      <c r="BD31" s="145">
        <v>3068359</v>
      </c>
      <c r="BE31" s="146">
        <v>3081938</v>
      </c>
      <c r="BF31" s="146">
        <f>SUM(BF10:BF30)</f>
        <v>3084530</v>
      </c>
      <c r="BG31" s="140">
        <v>3114195</v>
      </c>
      <c r="BH31" s="146">
        <v>3223926</v>
      </c>
      <c r="BI31" s="164">
        <v>3228921</v>
      </c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</row>
    <row r="32" spans="1:87" s="15" customFormat="1" ht="13.5" customHeight="1" thickTop="1">
      <c r="A32" s="89"/>
      <c r="B32" s="90" t="s">
        <v>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148"/>
      <c r="AA32" s="148"/>
      <c r="AB32" s="148"/>
      <c r="AC32" s="148"/>
      <c r="AD32" s="148"/>
      <c r="AE32" s="148"/>
      <c r="AF32" s="90" t="s">
        <v>5</v>
      </c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148"/>
      <c r="BE32" s="129"/>
      <c r="BF32" s="129"/>
      <c r="BG32" s="129"/>
      <c r="BH32" s="148"/>
      <c r="BI32" s="165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</row>
    <row r="33" spans="1:87" s="15" customFormat="1" ht="13.5" customHeight="1">
      <c r="A33" s="92"/>
      <c r="B33" s="93" t="s">
        <v>17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1"/>
      <c r="V33" s="91"/>
      <c r="W33" s="91"/>
      <c r="X33" s="94"/>
      <c r="Y33" s="94"/>
      <c r="Z33" s="129"/>
      <c r="AA33" s="129"/>
      <c r="AB33" s="129"/>
      <c r="AC33" s="129"/>
      <c r="AD33" s="130"/>
      <c r="AE33" s="130"/>
      <c r="AF33" s="93" t="s">
        <v>17</v>
      </c>
      <c r="AG33" s="91"/>
      <c r="AH33" s="91"/>
      <c r="AI33" s="91"/>
      <c r="AJ33" s="94"/>
      <c r="AK33" s="94"/>
      <c r="AL33" s="91"/>
      <c r="AM33" s="91"/>
      <c r="AN33" s="91"/>
      <c r="AO33" s="91"/>
      <c r="AP33" s="94"/>
      <c r="AQ33" s="94"/>
      <c r="AR33" s="91"/>
      <c r="AS33" s="91"/>
      <c r="AT33" s="91"/>
      <c r="AU33" s="91"/>
      <c r="AV33" s="94"/>
      <c r="AW33" s="94"/>
      <c r="AX33" s="91"/>
      <c r="AY33" s="91"/>
      <c r="AZ33" s="91"/>
      <c r="BA33" s="91"/>
      <c r="BB33" s="94"/>
      <c r="BC33" s="94"/>
      <c r="BD33" s="129"/>
      <c r="BE33" s="129"/>
      <c r="BF33" s="129"/>
      <c r="BG33" s="129"/>
      <c r="BH33" s="130"/>
      <c r="BI33" s="166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</row>
    <row r="34" spans="1:87" s="15" customFormat="1" ht="13.5" customHeight="1">
      <c r="A34" s="95"/>
      <c r="B34" s="96" t="s">
        <v>18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1"/>
      <c r="V34" s="91"/>
      <c r="W34" s="91"/>
      <c r="X34" s="97"/>
      <c r="Y34" s="97"/>
      <c r="Z34" s="129"/>
      <c r="AA34" s="129"/>
      <c r="AB34" s="129"/>
      <c r="AC34" s="129"/>
      <c r="AD34" s="149"/>
      <c r="AE34" s="149"/>
      <c r="AF34" s="96" t="s">
        <v>18</v>
      </c>
      <c r="AG34" s="91"/>
      <c r="AH34" s="91"/>
      <c r="AI34" s="91"/>
      <c r="AJ34" s="97"/>
      <c r="AK34" s="97"/>
      <c r="AL34" s="91"/>
      <c r="AM34" s="91"/>
      <c r="AN34" s="91"/>
      <c r="AO34" s="91"/>
      <c r="AP34" s="97"/>
      <c r="AQ34" s="97"/>
      <c r="AR34" s="91"/>
      <c r="AS34" s="91"/>
      <c r="AT34" s="91"/>
      <c r="AU34" s="91"/>
      <c r="AV34" s="97"/>
      <c r="AW34" s="97"/>
      <c r="AX34" s="91"/>
      <c r="AY34" s="91"/>
      <c r="AZ34" s="91"/>
      <c r="BA34" s="91"/>
      <c r="BB34" s="97"/>
      <c r="BC34" s="97"/>
      <c r="BD34" s="129"/>
      <c r="BE34" s="129"/>
      <c r="BF34" s="129"/>
      <c r="BG34" s="129"/>
      <c r="BH34" s="149"/>
      <c r="BI34" s="167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</row>
    <row r="35" spans="1:87" s="15" customFormat="1" ht="13.5" customHeight="1">
      <c r="A35" s="95"/>
      <c r="B35" s="98" t="s">
        <v>34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1"/>
      <c r="V35" s="91"/>
      <c r="W35" s="91"/>
      <c r="X35" s="97"/>
      <c r="Y35" s="97"/>
      <c r="Z35" s="129"/>
      <c r="AA35" s="129"/>
      <c r="AB35" s="129"/>
      <c r="AC35" s="129"/>
      <c r="AD35" s="149"/>
      <c r="AE35" s="149"/>
      <c r="AF35" s="98" t="s">
        <v>34</v>
      </c>
      <c r="AG35" s="91"/>
      <c r="AH35" s="91"/>
      <c r="AI35" s="91"/>
      <c r="AJ35" s="97"/>
      <c r="AK35" s="97"/>
      <c r="AL35" s="91"/>
      <c r="AM35" s="91"/>
      <c r="AN35" s="91"/>
      <c r="AO35" s="91"/>
      <c r="AP35" s="97"/>
      <c r="AQ35" s="97"/>
      <c r="AR35" s="91"/>
      <c r="AS35" s="91"/>
      <c r="AT35" s="91"/>
      <c r="AU35" s="91"/>
      <c r="AV35" s="97"/>
      <c r="AW35" s="97"/>
      <c r="AX35" s="91"/>
      <c r="AY35" s="91"/>
      <c r="AZ35" s="91"/>
      <c r="BA35" s="91"/>
      <c r="BB35" s="97"/>
      <c r="BC35" s="97"/>
      <c r="BD35" s="129"/>
      <c r="BE35" s="129"/>
      <c r="BF35" s="129"/>
      <c r="BG35" s="129"/>
      <c r="BH35" s="149"/>
      <c r="BI35" s="167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</row>
    <row r="36" spans="1:87" s="15" customFormat="1" ht="13.5" customHeight="1">
      <c r="A36" s="95"/>
      <c r="B36" s="96" t="s">
        <v>19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1"/>
      <c r="V36" s="91"/>
      <c r="W36" s="91"/>
      <c r="X36" s="99"/>
      <c r="Y36" s="99"/>
      <c r="Z36" s="129"/>
      <c r="AA36" s="129"/>
      <c r="AB36" s="129"/>
      <c r="AC36" s="129"/>
      <c r="AD36" s="130"/>
      <c r="AE36" s="130"/>
      <c r="AF36" s="96" t="s">
        <v>19</v>
      </c>
      <c r="AG36" s="91"/>
      <c r="AH36" s="91"/>
      <c r="AI36" s="91"/>
      <c r="AJ36" s="99"/>
      <c r="AK36" s="99"/>
      <c r="AL36" s="91"/>
      <c r="AM36" s="91"/>
      <c r="AN36" s="91"/>
      <c r="AO36" s="91"/>
      <c r="AP36" s="99"/>
      <c r="AQ36" s="99"/>
      <c r="AR36" s="91"/>
      <c r="AS36" s="91"/>
      <c r="AT36" s="91"/>
      <c r="AU36" s="91"/>
      <c r="AV36" s="99"/>
      <c r="AW36" s="99"/>
      <c r="AX36" s="91"/>
      <c r="AY36" s="91"/>
      <c r="AZ36" s="91"/>
      <c r="BA36" s="91"/>
      <c r="BB36" s="99"/>
      <c r="BC36" s="99"/>
      <c r="BD36" s="129"/>
      <c r="BE36" s="129"/>
      <c r="BF36" s="129"/>
      <c r="BG36" s="129"/>
      <c r="BH36" s="130"/>
      <c r="BI36" s="166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</row>
    <row r="37" spans="1:87" s="15" customFormat="1" ht="13.5" customHeight="1">
      <c r="A37" s="100"/>
      <c r="B37" s="98" t="s">
        <v>20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1"/>
      <c r="V37" s="91"/>
      <c r="W37" s="91"/>
      <c r="X37" s="99"/>
      <c r="Y37" s="99"/>
      <c r="Z37" s="129"/>
      <c r="AA37" s="129"/>
      <c r="AB37" s="129"/>
      <c r="AC37" s="129"/>
      <c r="AD37" s="130"/>
      <c r="AE37" s="130"/>
      <c r="AF37" s="98" t="s">
        <v>20</v>
      </c>
      <c r="AG37" s="91"/>
      <c r="AH37" s="91"/>
      <c r="AI37" s="91"/>
      <c r="AJ37" s="99"/>
      <c r="AK37" s="99"/>
      <c r="AL37" s="91"/>
      <c r="AM37" s="91"/>
      <c r="AN37" s="91"/>
      <c r="AO37" s="91"/>
      <c r="AP37" s="99"/>
      <c r="AQ37" s="99"/>
      <c r="AR37" s="91"/>
      <c r="AS37" s="91"/>
      <c r="AT37" s="91"/>
      <c r="AU37" s="91"/>
      <c r="AV37" s="99"/>
      <c r="AW37" s="99"/>
      <c r="AX37" s="91"/>
      <c r="AY37" s="91"/>
      <c r="AZ37" s="91"/>
      <c r="BA37" s="91"/>
      <c r="BB37" s="99"/>
      <c r="BC37" s="99"/>
      <c r="BD37" s="129"/>
      <c r="BE37" s="129"/>
      <c r="BF37" s="129"/>
      <c r="BG37" s="129"/>
      <c r="BH37" s="130"/>
      <c r="BI37" s="166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</row>
    <row r="38" spans="1:87" s="15" customFormat="1" ht="13.5" customHeight="1">
      <c r="A38" s="101"/>
      <c r="B38" s="93" t="s">
        <v>41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129"/>
      <c r="AA38" s="129"/>
      <c r="AB38" s="129"/>
      <c r="AC38" s="129"/>
      <c r="AD38" s="129"/>
      <c r="AE38" s="129"/>
      <c r="AF38" s="98" t="s">
        <v>43</v>
      </c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129"/>
      <c r="BE38" s="129"/>
      <c r="BF38" s="129"/>
      <c r="BG38" s="129"/>
      <c r="BH38" s="129"/>
      <c r="BI38" s="168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</row>
    <row r="39" spans="1:87" s="17" customFormat="1" ht="13.5" customHeight="1" thickBot="1">
      <c r="A39" s="102"/>
      <c r="B39" s="169" t="s">
        <v>43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31"/>
      <c r="AA39" s="131"/>
      <c r="AB39" s="131"/>
      <c r="AC39" s="131"/>
      <c r="AD39" s="131"/>
      <c r="AE39" s="131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31"/>
      <c r="BE39" s="131"/>
      <c r="BF39" s="131"/>
      <c r="BG39" s="131"/>
      <c r="BH39" s="131"/>
      <c r="BI39" s="170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</row>
    <row r="40" spans="1:87" s="14" customFormat="1" ht="18.75" customHeight="1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8"/>
      <c r="AA40" s="128"/>
      <c r="AB40" s="128"/>
      <c r="AC40" s="128"/>
      <c r="AD40" s="128"/>
      <c r="AE40" s="12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128"/>
      <c r="BE40" s="132"/>
      <c r="BF40" s="132"/>
      <c r="BG40" s="132"/>
      <c r="BH40" s="128"/>
      <c r="BI40" s="128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</row>
    <row r="41" spans="1:87" s="18" customFormat="1" ht="24.75" customHeight="1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8"/>
      <c r="AA41" s="128"/>
      <c r="AB41" s="128"/>
      <c r="AC41" s="128"/>
      <c r="AD41" s="128"/>
      <c r="AE41" s="12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128"/>
      <c r="BE41" s="132"/>
      <c r="BF41" s="132"/>
      <c r="BG41" s="132"/>
      <c r="BH41" s="128"/>
      <c r="BI41" s="128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</row>
    <row r="42" spans="1:87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128"/>
      <c r="AA42" s="128"/>
      <c r="AB42" s="128"/>
      <c r="AC42" s="128"/>
      <c r="AD42" s="128"/>
      <c r="AE42" s="12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128"/>
      <c r="BH42" s="128"/>
      <c r="BI42" s="128"/>
    </row>
    <row r="43" spans="1:87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128"/>
      <c r="AA43" s="128"/>
      <c r="AB43" s="128"/>
      <c r="AC43" s="128"/>
      <c r="AD43" s="128"/>
      <c r="AE43" s="12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128"/>
      <c r="BH43" s="128"/>
      <c r="BI43" s="128"/>
    </row>
    <row r="44" spans="1:87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128"/>
      <c r="AA44" s="128"/>
      <c r="AB44" s="128"/>
      <c r="AC44" s="128"/>
      <c r="AD44" s="128"/>
      <c r="AE44" s="12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128"/>
      <c r="BH44" s="128"/>
      <c r="BI44" s="128"/>
    </row>
    <row r="45" spans="1:87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128"/>
      <c r="AA45" s="128"/>
      <c r="AB45" s="128"/>
      <c r="AC45" s="128"/>
      <c r="AD45" s="128"/>
      <c r="AE45" s="12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128"/>
      <c r="BH45" s="128"/>
      <c r="BI45" s="128"/>
    </row>
    <row r="46" spans="1:87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128"/>
      <c r="AA46" s="128"/>
      <c r="AB46" s="128"/>
      <c r="AC46" s="128"/>
      <c r="AD46" s="128"/>
      <c r="AE46" s="12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128"/>
      <c r="BH46" s="128"/>
      <c r="BI46" s="128"/>
    </row>
    <row r="47" spans="1:87">
      <c r="A47" s="47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128"/>
      <c r="AA47" s="128"/>
      <c r="AB47" s="128"/>
      <c r="AC47" s="128"/>
      <c r="AD47" s="151"/>
      <c r="AE47" s="151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128"/>
      <c r="BH47" s="151"/>
      <c r="BI47" s="151"/>
    </row>
    <row r="48" spans="1:87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128"/>
      <c r="AA48" s="128"/>
      <c r="AB48" s="128"/>
      <c r="AC48" s="128"/>
      <c r="AD48" s="128"/>
      <c r="AE48" s="12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128"/>
      <c r="BH48" s="128"/>
      <c r="BI48" s="128"/>
    </row>
    <row r="49" spans="1:61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128"/>
      <c r="AA49" s="128"/>
      <c r="AB49" s="128"/>
      <c r="AC49" s="128"/>
      <c r="AD49" s="128"/>
      <c r="AE49" s="12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128"/>
      <c r="BH49" s="128"/>
      <c r="BI49" s="128"/>
    </row>
    <row r="50" spans="1:61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50"/>
      <c r="O50" s="50"/>
      <c r="P50" s="50"/>
      <c r="Q50" s="50"/>
      <c r="R50" s="48"/>
      <c r="S50" s="48"/>
      <c r="T50" s="48"/>
      <c r="U50" s="48"/>
      <c r="V50" s="48"/>
      <c r="W50" s="48"/>
      <c r="X50" s="48"/>
      <c r="Y50" s="48"/>
      <c r="Z50" s="128"/>
      <c r="AA50" s="128"/>
      <c r="AB50" s="128"/>
      <c r="AC50" s="128"/>
      <c r="AD50" s="128"/>
      <c r="AE50" s="12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50"/>
      <c r="AS50" s="50"/>
      <c r="AT50" s="50"/>
      <c r="AU50" s="50"/>
      <c r="AV50" s="48"/>
      <c r="AW50" s="48"/>
      <c r="AX50" s="48"/>
      <c r="AY50" s="48"/>
      <c r="AZ50" s="48"/>
      <c r="BA50" s="48"/>
      <c r="BB50" s="48"/>
      <c r="BC50" s="48"/>
      <c r="BD50" s="128"/>
      <c r="BH50" s="128"/>
      <c r="BI50" s="128"/>
    </row>
    <row r="51" spans="1:61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128"/>
      <c r="AA51" s="128"/>
      <c r="AB51" s="128"/>
      <c r="AC51" s="128"/>
      <c r="AD51" s="128"/>
      <c r="AE51" s="12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128"/>
      <c r="BH51" s="128"/>
      <c r="BI51" s="128"/>
    </row>
    <row r="52" spans="1:61">
      <c r="A52" s="4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128"/>
      <c r="AA52" s="128"/>
      <c r="AB52" s="128"/>
      <c r="AC52" s="128"/>
      <c r="AD52" s="128"/>
      <c r="AE52" s="12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128"/>
      <c r="BH52" s="128"/>
      <c r="BI52" s="128"/>
    </row>
    <row r="53" spans="1:61">
      <c r="A53" s="47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128"/>
      <c r="AA53" s="128"/>
      <c r="AB53" s="128"/>
      <c r="AC53" s="128"/>
      <c r="AD53" s="128"/>
      <c r="AE53" s="12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128"/>
      <c r="BH53" s="128"/>
      <c r="BI53" s="128"/>
    </row>
    <row r="54" spans="1:61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128"/>
      <c r="AA54" s="128"/>
      <c r="AB54" s="128"/>
      <c r="AC54" s="128"/>
      <c r="AD54" s="128"/>
      <c r="AE54" s="12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128"/>
      <c r="BH54" s="128"/>
      <c r="BI54" s="128"/>
    </row>
    <row r="55" spans="1:61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128"/>
      <c r="AA55" s="128"/>
      <c r="AB55" s="128"/>
      <c r="AC55" s="128"/>
      <c r="AD55" s="128"/>
      <c r="AE55" s="12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128"/>
      <c r="BH55" s="128"/>
      <c r="BI55" s="128"/>
    </row>
    <row r="56" spans="1:61">
      <c r="A56" s="47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152"/>
      <c r="AA56" s="152"/>
      <c r="AB56" s="152"/>
      <c r="AC56" s="152"/>
      <c r="AD56" s="152"/>
      <c r="AE56" s="152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152"/>
      <c r="BH56" s="152"/>
      <c r="BI56" s="152"/>
    </row>
    <row r="57" spans="1:61" ht="20.25" customHeight="1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128"/>
      <c r="AA57" s="128"/>
      <c r="AB57" s="128"/>
      <c r="AC57" s="128"/>
      <c r="AD57" s="128"/>
      <c r="AE57" s="128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128"/>
      <c r="BH57" s="128"/>
      <c r="BI57" s="128"/>
    </row>
    <row r="58" spans="1:61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128"/>
      <c r="AA58" s="128"/>
      <c r="AB58" s="128"/>
      <c r="AC58" s="128"/>
      <c r="AD58" s="128"/>
      <c r="AE58" s="128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128"/>
      <c r="BH58" s="128"/>
      <c r="BI58" s="128"/>
    </row>
    <row r="59" spans="1:6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152"/>
      <c r="AA59" s="152"/>
      <c r="AB59" s="152"/>
      <c r="AC59" s="152"/>
      <c r="AD59" s="152"/>
      <c r="AE59" s="152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152"/>
      <c r="BH59" s="152"/>
      <c r="BI59" s="152"/>
    </row>
    <row r="60" spans="1:61">
      <c r="A60" s="51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128"/>
      <c r="AA60" s="128"/>
      <c r="AB60" s="128"/>
      <c r="AC60" s="128"/>
      <c r="AD60" s="128"/>
      <c r="AE60" s="12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128"/>
      <c r="BH60" s="128"/>
      <c r="BI60" s="128"/>
    </row>
    <row r="61" spans="1:6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153"/>
      <c r="AA61" s="153"/>
      <c r="AB61" s="153"/>
      <c r="AC61" s="153"/>
      <c r="AD61" s="153"/>
      <c r="AE61" s="1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153"/>
      <c r="BH61" s="153"/>
      <c r="BI61" s="153"/>
    </row>
    <row r="62" spans="1:61">
      <c r="A62" s="52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128"/>
      <c r="AA62" s="128"/>
      <c r="AB62" s="128"/>
      <c r="AC62" s="128"/>
      <c r="AD62" s="128"/>
      <c r="AE62" s="128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128"/>
      <c r="BH62" s="128"/>
      <c r="BI62" s="128"/>
    </row>
    <row r="63" spans="1:61">
      <c r="A63" s="55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128"/>
      <c r="AA63" s="128"/>
      <c r="AB63" s="128"/>
      <c r="AC63" s="128"/>
      <c r="AD63" s="128"/>
      <c r="AE63" s="128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128"/>
      <c r="BH63" s="128"/>
      <c r="BI63" s="128"/>
    </row>
    <row r="64" spans="1:6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154"/>
      <c r="AA64" s="154"/>
      <c r="AB64" s="154"/>
      <c r="AC64" s="154"/>
      <c r="AD64" s="154"/>
      <c r="AE64" s="154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154"/>
      <c r="BH64" s="154"/>
      <c r="BI64" s="154"/>
    </row>
    <row r="65" spans="1:61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8"/>
      <c r="O65" s="58"/>
      <c r="P65" s="58"/>
      <c r="Q65" s="58"/>
      <c r="R65" s="57"/>
      <c r="S65" s="57"/>
      <c r="T65" s="57"/>
      <c r="U65" s="57"/>
      <c r="V65" s="57"/>
      <c r="W65" s="57"/>
      <c r="X65" s="57"/>
      <c r="Y65" s="57"/>
      <c r="Z65" s="155"/>
      <c r="AA65" s="155"/>
      <c r="AB65" s="155"/>
      <c r="AC65" s="155"/>
      <c r="AD65" s="155"/>
      <c r="AE65" s="155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155"/>
      <c r="BH65" s="155"/>
      <c r="BI65" s="155"/>
    </row>
    <row r="66" spans="1:61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155"/>
      <c r="AA66" s="155"/>
      <c r="AB66" s="155"/>
      <c r="AC66" s="155"/>
      <c r="AD66" s="155"/>
      <c r="AE66" s="155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155"/>
      <c r="BH66" s="155"/>
      <c r="BI66" s="155"/>
    </row>
    <row r="67" spans="1:61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155"/>
      <c r="AA67" s="155"/>
      <c r="AB67" s="155"/>
      <c r="AC67" s="155"/>
      <c r="AD67" s="155"/>
      <c r="AE67" s="155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155"/>
      <c r="BH67" s="155"/>
      <c r="BI67" s="155"/>
    </row>
    <row r="68" spans="1:61">
      <c r="A68" s="59"/>
      <c r="B68" s="60"/>
      <c r="C68" s="60"/>
      <c r="D68" s="60"/>
      <c r="E68" s="60"/>
      <c r="F68" s="60"/>
      <c r="G68" s="60"/>
      <c r="H68" s="61"/>
      <c r="I68" s="61"/>
      <c r="J68" s="61"/>
      <c r="K68" s="61"/>
      <c r="L68" s="60"/>
      <c r="M68" s="60"/>
      <c r="N68" s="62"/>
      <c r="O68" s="62"/>
      <c r="P68" s="62"/>
      <c r="Q68" s="62"/>
      <c r="R68" s="60"/>
      <c r="S68" s="60"/>
      <c r="T68" s="61"/>
      <c r="U68" s="61"/>
      <c r="V68" s="61"/>
      <c r="W68" s="61"/>
      <c r="X68" s="60"/>
      <c r="Y68" s="60"/>
      <c r="Z68" s="133"/>
      <c r="AA68" s="133"/>
      <c r="AB68" s="133"/>
      <c r="AC68" s="133"/>
      <c r="AD68" s="156"/>
      <c r="AE68" s="156"/>
      <c r="AF68" s="61"/>
      <c r="AG68" s="61"/>
      <c r="AH68" s="61"/>
      <c r="AI68" s="61"/>
      <c r="AJ68" s="60"/>
      <c r="AK68" s="60"/>
      <c r="AL68" s="61"/>
      <c r="AM68" s="61"/>
      <c r="AN68" s="61"/>
      <c r="AO68" s="61"/>
      <c r="AP68" s="60"/>
      <c r="AQ68" s="60"/>
      <c r="AR68" s="61"/>
      <c r="AS68" s="61"/>
      <c r="AT68" s="61"/>
      <c r="AU68" s="61"/>
      <c r="AV68" s="60"/>
      <c r="AW68" s="60"/>
      <c r="AX68" s="61"/>
      <c r="AY68" s="61"/>
      <c r="AZ68" s="61"/>
      <c r="BA68" s="61"/>
      <c r="BB68" s="60"/>
      <c r="BC68" s="60"/>
      <c r="BD68" s="133"/>
      <c r="BH68" s="156"/>
      <c r="BI68" s="156"/>
    </row>
    <row r="69" spans="1:61">
      <c r="A69" s="63"/>
      <c r="B69" s="60"/>
      <c r="C69" s="60"/>
      <c r="D69" s="60"/>
      <c r="E69" s="60"/>
      <c r="F69" s="60"/>
      <c r="G69" s="60"/>
      <c r="H69" s="20"/>
      <c r="I69" s="20"/>
      <c r="J69" s="20"/>
      <c r="K69" s="20"/>
      <c r="L69" s="60"/>
      <c r="M69" s="60"/>
      <c r="N69" s="20"/>
      <c r="O69" s="20"/>
      <c r="P69" s="20"/>
      <c r="Q69" s="20"/>
      <c r="R69" s="60"/>
      <c r="S69" s="60"/>
      <c r="T69" s="20"/>
      <c r="U69" s="20"/>
      <c r="V69" s="20"/>
      <c r="W69" s="20"/>
      <c r="X69" s="60"/>
      <c r="Y69" s="60"/>
      <c r="Z69" s="150"/>
      <c r="AA69" s="150"/>
      <c r="AB69" s="150"/>
      <c r="AC69" s="150"/>
      <c r="AD69" s="156"/>
      <c r="AE69" s="156"/>
      <c r="AF69" s="20"/>
      <c r="AG69" s="20"/>
      <c r="AH69" s="20"/>
      <c r="AI69" s="20"/>
      <c r="AJ69" s="60"/>
      <c r="AK69" s="60"/>
      <c r="AL69" s="20"/>
      <c r="AM69" s="20"/>
      <c r="AN69" s="20"/>
      <c r="AO69" s="20"/>
      <c r="AP69" s="60"/>
      <c r="AQ69" s="60"/>
      <c r="AR69" s="20"/>
      <c r="AS69" s="20"/>
      <c r="AT69" s="20"/>
      <c r="AU69" s="20"/>
      <c r="AV69" s="60"/>
      <c r="AW69" s="60"/>
      <c r="AX69" s="20"/>
      <c r="AY69" s="20"/>
      <c r="AZ69" s="20"/>
      <c r="BA69" s="20"/>
      <c r="BB69" s="60"/>
      <c r="BC69" s="60"/>
      <c r="BD69" s="150"/>
      <c r="BH69" s="156"/>
      <c r="BI69" s="156"/>
    </row>
    <row r="70" spans="1:61">
      <c r="A70" s="63"/>
      <c r="B70" s="60"/>
      <c r="C70" s="60"/>
      <c r="D70" s="60"/>
      <c r="E70" s="60"/>
      <c r="F70" s="60"/>
      <c r="G70" s="60"/>
      <c r="H70" s="20"/>
      <c r="I70" s="20"/>
      <c r="J70" s="20"/>
      <c r="K70" s="20"/>
      <c r="L70" s="60"/>
      <c r="M70" s="60"/>
      <c r="N70" s="20"/>
      <c r="O70" s="20"/>
      <c r="P70" s="20"/>
      <c r="Q70" s="20"/>
      <c r="R70" s="60"/>
      <c r="S70" s="60"/>
      <c r="T70" s="20"/>
      <c r="U70" s="20"/>
      <c r="V70" s="20"/>
      <c r="W70" s="20"/>
      <c r="X70" s="60"/>
      <c r="Y70" s="60"/>
      <c r="Z70" s="150"/>
      <c r="AA70" s="150"/>
      <c r="AB70" s="150"/>
      <c r="AC70" s="150"/>
      <c r="AD70" s="156"/>
      <c r="AE70" s="156"/>
      <c r="AF70" s="20"/>
      <c r="AG70" s="20"/>
      <c r="AH70" s="20"/>
      <c r="AI70" s="20"/>
      <c r="AJ70" s="60"/>
      <c r="AK70" s="60"/>
      <c r="AL70" s="20"/>
      <c r="AM70" s="20"/>
      <c r="AN70" s="20"/>
      <c r="AO70" s="20"/>
      <c r="AP70" s="60"/>
      <c r="AQ70" s="60"/>
      <c r="AR70" s="20"/>
      <c r="AS70" s="20"/>
      <c r="AT70" s="20"/>
      <c r="AU70" s="20"/>
      <c r="AV70" s="60"/>
      <c r="AW70" s="60"/>
      <c r="AX70" s="20"/>
      <c r="AY70" s="20"/>
      <c r="AZ70" s="20"/>
      <c r="BA70" s="20"/>
      <c r="BB70" s="60"/>
      <c r="BC70" s="60"/>
      <c r="BD70" s="150"/>
      <c r="BH70" s="156"/>
      <c r="BI70" s="156"/>
    </row>
    <row r="71" spans="1:61">
      <c r="B71" s="60"/>
      <c r="C71" s="60"/>
      <c r="D71" s="60"/>
      <c r="E71" s="60"/>
      <c r="F71" s="60"/>
      <c r="G71" s="60"/>
      <c r="L71" s="60"/>
      <c r="M71" s="60"/>
      <c r="R71" s="60"/>
      <c r="S71" s="60"/>
      <c r="X71" s="60"/>
      <c r="Y71" s="60"/>
      <c r="AD71" s="156"/>
      <c r="AE71" s="156"/>
      <c r="AJ71" s="60"/>
      <c r="AK71" s="60"/>
      <c r="AP71" s="60"/>
      <c r="AQ71" s="60"/>
      <c r="AV71" s="60"/>
      <c r="AW71" s="60"/>
      <c r="BB71" s="60"/>
      <c r="BC71" s="60"/>
      <c r="BH71" s="156"/>
      <c r="BI71" s="156"/>
    </row>
    <row r="72" spans="1:61">
      <c r="B72" s="60"/>
      <c r="C72" s="60"/>
      <c r="D72" s="60"/>
      <c r="E72" s="60"/>
      <c r="F72" s="60"/>
      <c r="G72" s="60"/>
      <c r="L72" s="60"/>
      <c r="M72" s="60"/>
      <c r="R72" s="60"/>
      <c r="S72" s="60"/>
      <c r="X72" s="60"/>
      <c r="Y72" s="60"/>
      <c r="AD72" s="156"/>
      <c r="AE72" s="156"/>
      <c r="AJ72" s="60"/>
      <c r="AK72" s="60"/>
      <c r="AP72" s="60"/>
      <c r="AQ72" s="60"/>
      <c r="AV72" s="60"/>
      <c r="AW72" s="60"/>
      <c r="BB72" s="60"/>
      <c r="BC72" s="60"/>
      <c r="BH72" s="156"/>
      <c r="BI72" s="156"/>
    </row>
    <row r="73" spans="1:61">
      <c r="B73" s="66"/>
      <c r="C73" s="66"/>
      <c r="D73" s="66"/>
      <c r="E73" s="66"/>
      <c r="F73" s="66"/>
      <c r="G73" s="66"/>
      <c r="L73" s="66"/>
      <c r="M73" s="66"/>
      <c r="R73" s="66"/>
      <c r="S73" s="66"/>
      <c r="X73" s="66"/>
      <c r="Y73" s="66"/>
      <c r="AD73" s="158"/>
      <c r="AE73" s="158"/>
      <c r="AJ73" s="66"/>
      <c r="AK73" s="66"/>
      <c r="AP73" s="66"/>
      <c r="AQ73" s="66"/>
      <c r="AV73" s="66"/>
      <c r="AW73" s="66"/>
      <c r="BB73" s="66"/>
      <c r="BC73" s="66"/>
      <c r="BH73" s="158"/>
      <c r="BI73" s="158"/>
    </row>
    <row r="74" spans="1:61">
      <c r="B74" s="60"/>
      <c r="C74" s="60"/>
      <c r="D74" s="60"/>
      <c r="E74" s="60"/>
      <c r="F74" s="60"/>
      <c r="G74" s="60"/>
      <c r="L74" s="60"/>
      <c r="M74" s="60"/>
      <c r="R74" s="60"/>
      <c r="S74" s="60"/>
      <c r="X74" s="60"/>
      <c r="Y74" s="60"/>
      <c r="AD74" s="156"/>
      <c r="AE74" s="156"/>
      <c r="AJ74" s="60"/>
      <c r="AK74" s="60"/>
      <c r="AP74" s="60"/>
      <c r="AQ74" s="60"/>
      <c r="AV74" s="60"/>
      <c r="AW74" s="60"/>
      <c r="BB74" s="60"/>
      <c r="BC74" s="60"/>
      <c r="BH74" s="156"/>
      <c r="BI74" s="156"/>
    </row>
    <row r="75" spans="1:61">
      <c r="B75" s="60"/>
      <c r="C75" s="60"/>
      <c r="D75" s="60"/>
      <c r="E75" s="60"/>
      <c r="F75" s="60"/>
      <c r="G75" s="60"/>
      <c r="L75" s="60"/>
      <c r="M75" s="60"/>
      <c r="R75" s="60"/>
      <c r="S75" s="60"/>
      <c r="X75" s="60"/>
      <c r="Y75" s="60"/>
      <c r="AD75" s="156"/>
      <c r="AE75" s="156"/>
      <c r="AJ75" s="60"/>
      <c r="AK75" s="60"/>
      <c r="AP75" s="60"/>
      <c r="AQ75" s="60"/>
      <c r="AV75" s="60"/>
      <c r="AW75" s="60"/>
      <c r="BB75" s="60"/>
      <c r="BC75" s="60"/>
      <c r="BH75" s="156"/>
      <c r="BI75" s="156"/>
    </row>
    <row r="76" spans="1:61">
      <c r="B76" s="20"/>
      <c r="C76" s="20"/>
      <c r="D76" s="20"/>
      <c r="E76" s="20"/>
      <c r="F76" s="20"/>
      <c r="G76" s="20"/>
      <c r="L76" s="20"/>
      <c r="M76" s="20"/>
      <c r="R76" s="20"/>
      <c r="S76" s="20"/>
      <c r="X76" s="20"/>
      <c r="Y76" s="20"/>
      <c r="AD76" s="150"/>
      <c r="AE76" s="150"/>
      <c r="AJ76" s="20"/>
      <c r="AK76" s="20"/>
      <c r="AP76" s="20"/>
      <c r="AQ76" s="20"/>
      <c r="AV76" s="20"/>
      <c r="AW76" s="20"/>
      <c r="BB76" s="20"/>
      <c r="BC76" s="20"/>
      <c r="BH76" s="150"/>
      <c r="BI76" s="150"/>
    </row>
  </sheetData>
  <mergeCells count="23">
    <mergeCell ref="BD4:BI4"/>
    <mergeCell ref="BD2:BI2"/>
    <mergeCell ref="AX7:BC7"/>
    <mergeCell ref="Z6:AE7"/>
    <mergeCell ref="BD6:BI7"/>
    <mergeCell ref="A6:A7"/>
    <mergeCell ref="B7:G7"/>
    <mergeCell ref="H7:M7"/>
    <mergeCell ref="N7:S7"/>
    <mergeCell ref="T7:Y7"/>
    <mergeCell ref="AF7:AK7"/>
    <mergeCell ref="AL7:AQ7"/>
    <mergeCell ref="B6:M6"/>
    <mergeCell ref="N6:Y6"/>
    <mergeCell ref="N2:Y2"/>
    <mergeCell ref="N4:Y4"/>
    <mergeCell ref="AR7:AW7"/>
    <mergeCell ref="AF2:AQ2"/>
    <mergeCell ref="AF4:AQ4"/>
    <mergeCell ref="AR2:BC2"/>
    <mergeCell ref="AR4:BC4"/>
    <mergeCell ref="B4:M4"/>
    <mergeCell ref="B2:M2"/>
  </mergeCells>
  <phoneticPr fontId="0" type="noConversion"/>
  <pageMargins left="0.70866141732283505" right="0.70866141732283505" top="0.74803149606299202" bottom="0.74803149606299202" header="0.31496062992126" footer="0.31496062992126"/>
  <pageSetup scale="81" orientation="landscape" r:id="rId1"/>
  <headerFooter alignWithMargins="0"/>
  <colBreaks count="5" manualBreakCount="5">
    <brk id="13" max="1048575" man="1"/>
    <brk id="25" max="1048575" man="1"/>
    <brk id="31" max="39" man="1"/>
    <brk id="43" max="1048575" man="1"/>
    <brk id="55" max="1048575" man="1"/>
  </colBreaks>
  <ignoredErrors>
    <ignoredError sqref="C30 AA30 AG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 32.23(All India)</vt:lpstr>
      <vt:lpstr>Table 32.23(Deptt.-wise)</vt:lpstr>
      <vt:lpstr>'Table 32.23(All India)'!Print_Area</vt:lpstr>
      <vt:lpstr>'Table 32.23(Deptt.-wise)'!Print_Area</vt:lpstr>
      <vt:lpstr>'Table 32.23(Deptt.-wise)'!Print_Titles</vt:lpstr>
    </vt:vector>
  </TitlesOfParts>
  <Company>HCL Infosystems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 VENKATESWARLU</dc:creator>
  <cp:lastModifiedBy>Lenovo</cp:lastModifiedBy>
  <cp:lastPrinted>2017-02-10T17:25:41Z</cp:lastPrinted>
  <dcterms:created xsi:type="dcterms:W3CDTF">2010-07-29T04:18:50Z</dcterms:created>
  <dcterms:modified xsi:type="dcterms:W3CDTF">2017-03-08T07:38:27Z</dcterms:modified>
</cp:coreProperties>
</file>