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885" windowWidth="4620" windowHeight="5010" activeTab="0"/>
  </bookViews>
  <sheets>
    <sheet name="8.1" sheetId="1" r:id="rId1"/>
  </sheets>
  <definedNames>
    <definedName name="\c">'8.1'!$Z$87</definedName>
    <definedName name="\x">#N/A</definedName>
    <definedName name="\z">#N/A</definedName>
    <definedName name="_Regression_Int" localSheetId="0" hidden="1">1</definedName>
    <definedName name="ABC">#N/A</definedName>
    <definedName name="_xlnm.Print_Area" localSheetId="0">'8.1'!$A$1:$M$67</definedName>
    <definedName name="Print_Area_MI" localSheetId="0">'8.1'!$A$1:$G$70</definedName>
    <definedName name="X">#N/A</definedName>
  </definedNames>
  <calcPr fullCalcOnLoad="1"/>
</workbook>
</file>

<file path=xl/sharedStrings.xml><?xml version="1.0" encoding="utf-8"?>
<sst xmlns="http://schemas.openxmlformats.org/spreadsheetml/2006/main" count="206" uniqueCount="124">
  <si>
    <t xml:space="preserve"> </t>
  </si>
  <si>
    <t xml:space="preserve">              ('000 hectare)</t>
  </si>
  <si>
    <t xml:space="preserve">         Classification of reported area</t>
  </si>
  <si>
    <t>Reporting</t>
  </si>
  <si>
    <t xml:space="preserve">  Year/State/</t>
  </si>
  <si>
    <t>area for</t>
  </si>
  <si>
    <t>Forests</t>
  </si>
  <si>
    <t>Not avai-</t>
  </si>
  <si>
    <t>Permanent</t>
  </si>
  <si>
    <t>Land under misc.</t>
  </si>
  <si>
    <t>Cultu-</t>
  </si>
  <si>
    <t xml:space="preserve">  Union Territory</t>
  </si>
  <si>
    <t>land utilisa-</t>
  </si>
  <si>
    <t>lable for</t>
  </si>
  <si>
    <t>pastures &amp;</t>
  </si>
  <si>
    <t>tree crops&amp; groves</t>
  </si>
  <si>
    <t>rable</t>
  </si>
  <si>
    <t>tion statistics</t>
  </si>
  <si>
    <t>culti-</t>
  </si>
  <si>
    <t>other gra-</t>
  </si>
  <si>
    <t>(not included in</t>
  </si>
  <si>
    <t>waste</t>
  </si>
  <si>
    <t>vation</t>
  </si>
  <si>
    <t>zing lands</t>
  </si>
  <si>
    <t>net area sown)</t>
  </si>
  <si>
    <t>land</t>
  </si>
  <si>
    <t>1</t>
  </si>
  <si>
    <t xml:space="preserve">    2</t>
  </si>
  <si>
    <t xml:space="preserve">     3</t>
  </si>
  <si>
    <t xml:space="preserve">       4</t>
  </si>
  <si>
    <t xml:space="preserve">     5</t>
  </si>
  <si>
    <t xml:space="preserve">       6</t>
  </si>
  <si>
    <t xml:space="preserve">      7</t>
  </si>
  <si>
    <t>State:</t>
  </si>
  <si>
    <t xml:space="preserve"> Andhra Pradesh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</si>
  <si>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</si>
  <si>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</si>
  <si>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</si>
  <si>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</si>
  <si>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</si>
  <si>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</si>
  <si>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 </t>
  </si>
  <si>
    <t xml:space="preserve"> Meghalaya</t>
  </si>
  <si>
    <t>-</t>
  </si>
  <si>
    <t xml:space="preserve"> Mizoram </t>
  </si>
  <si>
    <t xml:space="preserve"> Nagaland</t>
  </si>
  <si>
    <t xml:space="preserve"> Orissa</t>
  </si>
  <si>
    <t xml:space="preserve"> Rajasthan</t>
  </si>
  <si>
    <t xml:space="preserve"> Tamil Nadu</t>
  </si>
  <si>
    <t xml:space="preserve"> West Bengal</t>
  </si>
  <si>
    <t>Union Territory:</t>
  </si>
  <si>
    <t>{HOME}/FCCNA1.Q100~{?}~/FS{ESC}{?}~R/FR{ESC}{ESC}C:\123R23\MMH~</t>
  </si>
  <si>
    <t xml:space="preserve"> (a)</t>
  </si>
  <si>
    <t>(col.3 to 10)</t>
  </si>
  <si>
    <t xml:space="preserve"> 2001-02 (P)</t>
  </si>
  <si>
    <t xml:space="preserve"> 2003-04 (P)</t>
  </si>
  <si>
    <t xml:space="preserve">           ('000 hectare)</t>
  </si>
  <si>
    <t>Classification of reported area -Concld.</t>
  </si>
  <si>
    <t>Fallow  land</t>
  </si>
  <si>
    <t xml:space="preserve">  Year/State</t>
  </si>
  <si>
    <t>Net area</t>
  </si>
  <si>
    <t>Area sown</t>
  </si>
  <si>
    <t>Total</t>
  </si>
  <si>
    <t>Fallow lands other</t>
  </si>
  <si>
    <t>Current</t>
  </si>
  <si>
    <t>sown</t>
  </si>
  <si>
    <t>more than</t>
  </si>
  <si>
    <t>cropped</t>
  </si>
  <si>
    <t>than current fallows</t>
  </si>
  <si>
    <t>fallows</t>
  </si>
  <si>
    <t>once</t>
  </si>
  <si>
    <t>area</t>
  </si>
  <si>
    <t xml:space="preserve">     1</t>
  </si>
  <si>
    <t xml:space="preserve">    8</t>
  </si>
  <si>
    <t xml:space="preserve">        9</t>
  </si>
  <si>
    <t xml:space="preserve">       10</t>
  </si>
  <si>
    <t xml:space="preserve">                                                              Source: Directorate of Economics and Statistics, Ministry of Agriculture</t>
  </si>
  <si>
    <t xml:space="preserve"> 2004-05 (P)</t>
  </si>
  <si>
    <t xml:space="preserve"> 2000-01 </t>
  </si>
  <si>
    <t xml:space="preserve"> Bihar *</t>
  </si>
  <si>
    <t xml:space="preserve"> Gujarat *</t>
  </si>
  <si>
    <t xml:space="preserve"> Tripura *</t>
  </si>
  <si>
    <t xml:space="preserve"> Uttarakhand *</t>
  </si>
  <si>
    <t xml:space="preserve"> A. &amp; N. Islands *</t>
  </si>
  <si>
    <t xml:space="preserve"> Delhi </t>
  </si>
  <si>
    <t xml:space="preserve"> Lakshadweep*</t>
  </si>
  <si>
    <t>..</t>
  </si>
  <si>
    <t>(a)</t>
  </si>
  <si>
    <t xml:space="preserve"> 2005-06(P)</t>
  </si>
  <si>
    <t xml:space="preserve">  For footnotes, please see next page.</t>
  </si>
  <si>
    <t>(a) Below 500 hectares</t>
  </si>
  <si>
    <t xml:space="preserve"> 2005-06 (P)</t>
  </si>
  <si>
    <t>Table 8.1- PATTERN OF LAND UTILISATION</t>
  </si>
  <si>
    <t>Table 8.1 -  PATTERN OF LAND UTILISATION-Concld.</t>
  </si>
  <si>
    <t xml:space="preserve"> 2006-07 (P)</t>
  </si>
  <si>
    <t xml:space="preserve"> 2007-08 (P)</t>
  </si>
  <si>
    <t>Chhattisgarh</t>
  </si>
  <si>
    <t xml:space="preserve"> Assam </t>
  </si>
  <si>
    <t xml:space="preserve"> Himachal Pradesh </t>
  </si>
  <si>
    <t xml:space="preserve"> Jharkhand </t>
  </si>
  <si>
    <t xml:space="preserve"> Punjab </t>
  </si>
  <si>
    <t xml:space="preserve"> Sikkim </t>
  </si>
  <si>
    <t xml:space="preserve"> Uttar Pradesh </t>
  </si>
  <si>
    <t xml:space="preserve"> Chandigarh *</t>
  </si>
  <si>
    <t xml:space="preserve"> D. &amp; N. Haveli*</t>
  </si>
  <si>
    <t xml:space="preserve"> Daman &amp; Diu </t>
  </si>
  <si>
    <t xml:space="preserve">* The figures are taken from  the latest forestry statistics publication, agriculture census,  are  estimated based on latest available year data received from the States/UTs respectively. </t>
  </si>
  <si>
    <t xml:space="preserve">Note: The figures classified under different columns for different categories of land use do not always add up in sub-totals and as a whole to the area totals  at state and all India levels due to rounding off of the figures.   </t>
  </si>
  <si>
    <t>5154*</t>
  </si>
  <si>
    <t xml:space="preserve"> Arunachal Pradesh </t>
  </si>
  <si>
    <t>2023*</t>
  </si>
  <si>
    <t>3781*</t>
  </si>
  <si>
    <t>2391*</t>
  </si>
  <si>
    <t>22655*</t>
  </si>
  <si>
    <t xml:space="preserve"> Manipur </t>
  </si>
  <si>
    <t>1693*</t>
  </si>
  <si>
    <t>235*</t>
  </si>
  <si>
    <t>1261*</t>
  </si>
  <si>
    <t>24927*</t>
  </si>
  <si>
    <t xml:space="preserve"> 2001-02 </t>
  </si>
  <si>
    <t xml:space="preserve"> 2002-03 </t>
  </si>
  <si>
    <t xml:space="preserve"> 2002-03(P)</t>
  </si>
  <si>
    <t>AGRICULTURE</t>
  </si>
  <si>
    <t xml:space="preserve"> Puducherry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</si>
</sst>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"/>
  </numFmts>
  <fonts count="25">
    <font>
      <sz val="10"/>
      <name val="Courier"/>
      <family val="0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3" fillId="0" borderId="10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>
      <alignment/>
    </xf>
    <xf numFmtId="0" fontId="6" fillId="0" borderId="0" xfId="0" applyFont="1" applyAlignment="1" applyProtection="1" quotePrefix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6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 applyProtection="1" quotePrefix="1">
      <alignment horizontal="right"/>
      <protection/>
    </xf>
    <xf numFmtId="1" fontId="3" fillId="0" borderId="10" xfId="0" applyNumberFormat="1" applyFont="1" applyBorder="1" applyAlignment="1" applyProtection="1" quotePrefix="1">
      <alignment horizontal="right"/>
      <protection/>
    </xf>
    <xf numFmtId="1" fontId="3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>
      <alignment horizontal="right"/>
    </xf>
    <xf numFmtId="1" fontId="6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 applyProtection="1" quotePrefix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0" fontId="6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49" fontId="6" fillId="0" borderId="12" xfId="0" applyNumberFormat="1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>
      <alignment horizontal="right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6" fillId="0" borderId="12" xfId="0" applyFont="1" applyBorder="1" applyAlignment="1" applyProtection="1">
      <alignment horizontal="right"/>
      <protection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87"/>
  <sheetViews>
    <sheetView showGridLines="0" tabSelected="1" view="pageBreakPreview" zoomScaleNormal="75" zoomScaleSheetLayoutView="100" zoomScalePageLayoutView="0" workbookViewId="0" topLeftCell="G39">
      <selection activeCell="K55" sqref="K55"/>
    </sheetView>
  </sheetViews>
  <sheetFormatPr defaultColWidth="9.625" defaultRowHeight="12.75"/>
  <cols>
    <col min="1" max="1" width="18.50390625" style="0" customWidth="1"/>
    <col min="2" max="2" width="12.375" style="0" customWidth="1"/>
    <col min="3" max="3" width="10.75390625" style="0" customWidth="1"/>
    <col min="4" max="4" width="10.125" style="0" customWidth="1"/>
    <col min="5" max="5" width="11.125" style="0" customWidth="1"/>
    <col min="6" max="6" width="17.375" style="0" customWidth="1"/>
    <col min="7" max="7" width="7.375" style="0" customWidth="1"/>
    <col min="8" max="8" width="19.25390625" style="0" customWidth="1"/>
    <col min="9" max="9" width="17.875" style="0" customWidth="1"/>
    <col min="10" max="10" width="13.00390625" style="0" customWidth="1"/>
    <col min="11" max="11" width="12.25390625" style="0" customWidth="1"/>
    <col min="12" max="12" width="12.50390625" style="0" customWidth="1"/>
    <col min="13" max="13" width="13.50390625" style="0" customWidth="1"/>
    <col min="19" max="19" width="41.625" style="0" customWidth="1"/>
    <col min="21" max="21" width="41.625" style="0" customWidth="1"/>
  </cols>
  <sheetData>
    <row r="1" spans="2:13" ht="12.75">
      <c r="B1" s="8"/>
      <c r="C1" s="8"/>
      <c r="D1" s="8"/>
      <c r="E1" s="8"/>
      <c r="F1" s="8"/>
      <c r="G1" s="10"/>
      <c r="I1" s="8"/>
      <c r="J1" s="8"/>
      <c r="K1" s="8"/>
      <c r="L1" s="8"/>
      <c r="M1" s="8"/>
    </row>
    <row r="2" spans="1:13" ht="15.75">
      <c r="A2" s="51" t="s">
        <v>122</v>
      </c>
      <c r="B2" s="52"/>
      <c r="C2" s="52"/>
      <c r="D2" s="52"/>
      <c r="E2" s="52"/>
      <c r="F2" s="52"/>
      <c r="G2" s="52"/>
      <c r="H2" s="8"/>
      <c r="I2" s="8"/>
      <c r="J2" s="8"/>
      <c r="K2" s="8"/>
      <c r="L2" s="8"/>
      <c r="M2" s="8"/>
    </row>
    <row r="3" spans="1:13" ht="12.75">
      <c r="A3" s="8"/>
      <c r="B3" s="8"/>
      <c r="C3" s="8"/>
      <c r="D3" s="8"/>
      <c r="E3" s="8"/>
      <c r="F3" s="8"/>
      <c r="G3" s="8"/>
      <c r="H3" s="7"/>
      <c r="I3" s="8"/>
      <c r="J3" s="8"/>
      <c r="K3" s="8"/>
      <c r="L3" s="8"/>
      <c r="M3" s="7" t="s">
        <v>0</v>
      </c>
    </row>
    <row r="4" spans="1:13" ht="15.75">
      <c r="A4" s="53" t="s">
        <v>92</v>
      </c>
      <c r="B4" s="54"/>
      <c r="C4" s="54"/>
      <c r="D4" s="54"/>
      <c r="E4" s="54"/>
      <c r="F4" s="54"/>
      <c r="G4" s="54"/>
      <c r="H4" s="51" t="s">
        <v>122</v>
      </c>
      <c r="I4" s="52"/>
      <c r="J4" s="52"/>
      <c r="K4" s="52"/>
      <c r="L4" s="52"/>
      <c r="M4" s="52"/>
    </row>
    <row r="5" spans="1:13" ht="15.75">
      <c r="A5" s="55" t="s">
        <v>1</v>
      </c>
      <c r="B5" s="56"/>
      <c r="C5" s="56"/>
      <c r="D5" s="56"/>
      <c r="E5" s="56"/>
      <c r="F5" s="56"/>
      <c r="G5" s="56"/>
      <c r="H5" s="12"/>
      <c r="I5" s="12"/>
      <c r="J5" s="12"/>
      <c r="K5" s="12"/>
      <c r="L5" s="12"/>
      <c r="M5" s="12"/>
    </row>
    <row r="6" spans="1:13" ht="14.25">
      <c r="A6" s="13"/>
      <c r="B6" s="14"/>
      <c r="C6" s="15"/>
      <c r="D6" s="15"/>
      <c r="E6" s="16" t="s">
        <v>2</v>
      </c>
      <c r="F6" s="15"/>
      <c r="G6" s="15"/>
      <c r="H6" s="53" t="s">
        <v>93</v>
      </c>
      <c r="I6" s="65"/>
      <c r="J6" s="65"/>
      <c r="K6" s="65"/>
      <c r="L6" s="65"/>
      <c r="M6" s="65"/>
    </row>
    <row r="7" spans="1:13" ht="12.75">
      <c r="A7" s="13"/>
      <c r="B7" s="17" t="s">
        <v>3</v>
      </c>
      <c r="C7" s="11"/>
      <c r="D7" s="9"/>
      <c r="E7" s="9"/>
      <c r="F7" s="9"/>
      <c r="G7" s="9"/>
      <c r="H7" s="18"/>
      <c r="I7" s="9"/>
      <c r="J7" s="9"/>
      <c r="K7" s="9"/>
      <c r="L7" s="9"/>
      <c r="M7" s="11" t="s">
        <v>56</v>
      </c>
    </row>
    <row r="8" spans="1:13" ht="12.75">
      <c r="A8" s="19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47" t="s">
        <v>57</v>
      </c>
      <c r="I8" s="48"/>
      <c r="J8" s="48"/>
      <c r="K8" s="48"/>
      <c r="L8" s="48"/>
      <c r="M8" s="48"/>
    </row>
    <row r="9" spans="1:13" ht="12.75">
      <c r="A9" s="19" t="s">
        <v>11</v>
      </c>
      <c r="B9" s="17" t="s">
        <v>12</v>
      </c>
      <c r="C9" s="14"/>
      <c r="D9" s="17" t="s">
        <v>13</v>
      </c>
      <c r="E9" s="17" t="s">
        <v>14</v>
      </c>
      <c r="F9" s="17" t="s">
        <v>15</v>
      </c>
      <c r="G9" s="17" t="s">
        <v>16</v>
      </c>
      <c r="H9" s="13"/>
      <c r="I9" s="49" t="s">
        <v>58</v>
      </c>
      <c r="J9" s="50"/>
      <c r="K9" s="13"/>
      <c r="L9" s="13"/>
      <c r="M9" s="13"/>
    </row>
    <row r="10" spans="1:13" ht="12.75">
      <c r="A10" s="13"/>
      <c r="B10" s="17" t="s">
        <v>17</v>
      </c>
      <c r="C10" s="14"/>
      <c r="D10" s="17" t="s">
        <v>18</v>
      </c>
      <c r="E10" s="17" t="s">
        <v>19</v>
      </c>
      <c r="F10" s="17" t="s">
        <v>20</v>
      </c>
      <c r="G10" s="17" t="s">
        <v>21</v>
      </c>
      <c r="H10" s="19" t="s">
        <v>59</v>
      </c>
      <c r="I10" s="20"/>
      <c r="J10" s="21"/>
      <c r="K10" s="17" t="s">
        <v>60</v>
      </c>
      <c r="L10" s="17" t="s">
        <v>62</v>
      </c>
      <c r="M10" s="17" t="s">
        <v>61</v>
      </c>
    </row>
    <row r="11" spans="1:13" ht="12.75">
      <c r="A11" s="13"/>
      <c r="B11" s="22" t="s">
        <v>53</v>
      </c>
      <c r="C11" s="14"/>
      <c r="D11" s="23" t="s">
        <v>22</v>
      </c>
      <c r="E11" s="23" t="s">
        <v>23</v>
      </c>
      <c r="F11" s="23" t="s">
        <v>24</v>
      </c>
      <c r="G11" s="23" t="s">
        <v>25</v>
      </c>
      <c r="H11" s="19" t="s">
        <v>11</v>
      </c>
      <c r="I11" s="17" t="s">
        <v>63</v>
      </c>
      <c r="J11" s="17" t="s">
        <v>64</v>
      </c>
      <c r="K11" s="17" t="s">
        <v>65</v>
      </c>
      <c r="L11" s="17" t="s">
        <v>67</v>
      </c>
      <c r="M11" s="17" t="s">
        <v>66</v>
      </c>
    </row>
    <row r="12" spans="1:13" ht="12.75">
      <c r="A12" s="21"/>
      <c r="B12" s="9"/>
      <c r="C12" s="9"/>
      <c r="D12" s="18"/>
      <c r="E12" s="18"/>
      <c r="F12" s="18"/>
      <c r="G12" s="18"/>
      <c r="H12" s="21"/>
      <c r="I12" s="11" t="s">
        <v>68</v>
      </c>
      <c r="J12" s="11" t="s">
        <v>69</v>
      </c>
      <c r="K12" s="21"/>
      <c r="L12" s="11" t="s">
        <v>71</v>
      </c>
      <c r="M12" s="11" t="s">
        <v>70</v>
      </c>
    </row>
    <row r="13" spans="1:13" ht="12.75">
      <c r="A13" s="16" t="s">
        <v>26</v>
      </c>
      <c r="B13" s="16" t="s">
        <v>27</v>
      </c>
      <c r="C13" s="16" t="s">
        <v>28</v>
      </c>
      <c r="D13" s="16" t="s">
        <v>29</v>
      </c>
      <c r="E13" s="16" t="s">
        <v>30</v>
      </c>
      <c r="F13" s="16" t="s">
        <v>31</v>
      </c>
      <c r="G13" s="16" t="s">
        <v>32</v>
      </c>
      <c r="H13" s="19" t="s">
        <v>72</v>
      </c>
      <c r="I13" s="17" t="s">
        <v>73</v>
      </c>
      <c r="J13" s="17" t="s">
        <v>74</v>
      </c>
      <c r="K13" s="17" t="s">
        <v>75</v>
      </c>
      <c r="L13" s="17">
        <v>11</v>
      </c>
      <c r="M13" s="17">
        <v>12</v>
      </c>
    </row>
    <row r="14" spans="1:13" ht="12.75">
      <c r="A14" s="24"/>
      <c r="B14" s="25"/>
      <c r="C14" s="25"/>
      <c r="D14" s="25"/>
      <c r="E14" s="25"/>
      <c r="F14" s="25"/>
      <c r="G14" s="25"/>
      <c r="H14" s="20"/>
      <c r="I14" s="26"/>
      <c r="J14" s="27"/>
      <c r="K14" s="27"/>
      <c r="L14" s="26"/>
      <c r="M14" s="27"/>
    </row>
    <row r="15" spans="1:13" ht="12.75">
      <c r="A15" s="7" t="s">
        <v>78</v>
      </c>
      <c r="B15" s="39">
        <v>305180</v>
      </c>
      <c r="C15" s="40">
        <v>69529</v>
      </c>
      <c r="D15" s="40">
        <v>41479</v>
      </c>
      <c r="E15" s="40">
        <v>10666</v>
      </c>
      <c r="F15" s="40">
        <v>3441</v>
      </c>
      <c r="G15" s="40">
        <v>13630</v>
      </c>
      <c r="H15" s="7" t="s">
        <v>78</v>
      </c>
      <c r="I15" s="31">
        <v>10293</v>
      </c>
      <c r="J15" s="31">
        <v>14778</v>
      </c>
      <c r="K15" s="31">
        <v>141364</v>
      </c>
      <c r="L15" s="30">
        <v>185340</v>
      </c>
      <c r="M15" s="31">
        <v>43976</v>
      </c>
    </row>
    <row r="16" spans="1:13" ht="12.75">
      <c r="A16" s="7" t="s">
        <v>119</v>
      </c>
      <c r="B16" s="39">
        <v>305118</v>
      </c>
      <c r="C16" s="40">
        <v>69406</v>
      </c>
      <c r="D16" s="40">
        <v>41573</v>
      </c>
      <c r="E16" s="40">
        <v>10532</v>
      </c>
      <c r="F16" s="40">
        <v>3450</v>
      </c>
      <c r="G16" s="40">
        <v>13520</v>
      </c>
      <c r="H16" s="7" t="s">
        <v>54</v>
      </c>
      <c r="I16" s="31">
        <v>10560</v>
      </c>
      <c r="J16" s="31">
        <v>15345</v>
      </c>
      <c r="K16" s="31">
        <v>140733</v>
      </c>
      <c r="L16" s="30">
        <v>188286</v>
      </c>
      <c r="M16" s="31">
        <v>47552</v>
      </c>
    </row>
    <row r="17" spans="1:13" ht="12.75">
      <c r="A17" s="7" t="s">
        <v>120</v>
      </c>
      <c r="B17" s="41">
        <v>305344</v>
      </c>
      <c r="C17" s="42">
        <v>69572</v>
      </c>
      <c r="D17" s="42">
        <v>42065</v>
      </c>
      <c r="E17" s="42">
        <v>10535</v>
      </c>
      <c r="F17" s="42">
        <v>3358</v>
      </c>
      <c r="G17" s="42">
        <v>13607</v>
      </c>
      <c r="H17" s="7" t="s">
        <v>121</v>
      </c>
      <c r="I17" s="33">
        <v>11885</v>
      </c>
      <c r="J17" s="33">
        <v>21857</v>
      </c>
      <c r="K17" s="33">
        <v>132465</v>
      </c>
      <c r="L17" s="32">
        <v>175580</v>
      </c>
      <c r="M17" s="33">
        <v>43115</v>
      </c>
    </row>
    <row r="18" spans="1:13" ht="12.75">
      <c r="A18" s="7" t="s">
        <v>55</v>
      </c>
      <c r="B18" s="41">
        <v>305556</v>
      </c>
      <c r="C18" s="42">
        <v>69654</v>
      </c>
      <c r="D18" s="42">
        <v>42227</v>
      </c>
      <c r="E18" s="42">
        <v>10488</v>
      </c>
      <c r="F18" s="42">
        <v>3379</v>
      </c>
      <c r="G18" s="42">
        <v>13240</v>
      </c>
      <c r="H18" s="7" t="s">
        <v>55</v>
      </c>
      <c r="I18" s="33">
        <v>11338</v>
      </c>
      <c r="J18" s="33">
        <v>14471</v>
      </c>
      <c r="K18" s="33">
        <v>140757</v>
      </c>
      <c r="L18" s="32">
        <v>190077</v>
      </c>
      <c r="M18" s="33">
        <v>49320</v>
      </c>
    </row>
    <row r="19" spans="1:13" ht="12.75">
      <c r="A19" s="7" t="s">
        <v>77</v>
      </c>
      <c r="B19" s="41">
        <v>305578</v>
      </c>
      <c r="C19" s="42">
        <v>69646</v>
      </c>
      <c r="D19" s="42">
        <v>42469</v>
      </c>
      <c r="E19" s="42">
        <v>10456</v>
      </c>
      <c r="F19" s="42">
        <v>3400</v>
      </c>
      <c r="G19" s="42">
        <v>13271</v>
      </c>
      <c r="H19" s="7" t="s">
        <v>77</v>
      </c>
      <c r="I19" s="33">
        <v>10687</v>
      </c>
      <c r="J19" s="33">
        <v>14481</v>
      </c>
      <c r="K19" s="33">
        <v>141167</v>
      </c>
      <c r="L19" s="32">
        <v>191545</v>
      </c>
      <c r="M19" s="33">
        <v>50378</v>
      </c>
    </row>
    <row r="20" spans="1:13" ht="12.75">
      <c r="A20" s="7" t="s">
        <v>91</v>
      </c>
      <c r="B20" s="41">
        <v>305432</v>
      </c>
      <c r="C20" s="42">
        <v>69673</v>
      </c>
      <c r="D20" s="42">
        <v>42569</v>
      </c>
      <c r="E20" s="42">
        <v>10453</v>
      </c>
      <c r="F20" s="42">
        <v>3392</v>
      </c>
      <c r="G20" s="42">
        <v>13216</v>
      </c>
      <c r="H20" s="7" t="s">
        <v>88</v>
      </c>
      <c r="I20" s="33">
        <v>10602</v>
      </c>
      <c r="J20" s="33">
        <v>14036</v>
      </c>
      <c r="K20" s="33">
        <v>141490</v>
      </c>
      <c r="L20" s="32">
        <v>193049</v>
      </c>
      <c r="M20" s="33">
        <v>51560</v>
      </c>
    </row>
    <row r="21" spans="1:13" ht="12.75">
      <c r="A21" s="7" t="s">
        <v>94</v>
      </c>
      <c r="B21" s="41">
        <v>305638</v>
      </c>
      <c r="C21" s="42">
        <v>69708</v>
      </c>
      <c r="D21" s="42">
        <v>42960</v>
      </c>
      <c r="E21" s="42">
        <v>10425</v>
      </c>
      <c r="F21" s="42">
        <v>3365</v>
      </c>
      <c r="G21" s="42">
        <v>13261</v>
      </c>
      <c r="H21" s="7" t="s">
        <v>94</v>
      </c>
      <c r="I21" s="33">
        <v>10503</v>
      </c>
      <c r="J21" s="33">
        <v>15470</v>
      </c>
      <c r="K21" s="33">
        <v>139946</v>
      </c>
      <c r="L21" s="32">
        <v>193228</v>
      </c>
      <c r="M21" s="33">
        <v>53282</v>
      </c>
    </row>
    <row r="22" spans="1:13" ht="12.75">
      <c r="A22" s="7" t="s">
        <v>95</v>
      </c>
      <c r="B22" s="39">
        <f>SUM(C22:G22)+SUM(I22:K22)+1</f>
        <v>305674</v>
      </c>
      <c r="C22" s="42">
        <v>69626</v>
      </c>
      <c r="D22" s="42">
        <v>43218</v>
      </c>
      <c r="E22" s="42">
        <f>SUM(E26:E62)</f>
        <v>10388</v>
      </c>
      <c r="F22" s="42">
        <f>SUM(F26:F62)-1</f>
        <v>3311</v>
      </c>
      <c r="G22" s="42">
        <f>SUM(G26:G62)-2</f>
        <v>13121</v>
      </c>
      <c r="H22" s="7" t="s">
        <v>95</v>
      </c>
      <c r="I22" s="42">
        <f>SUM(I26:I62)-1</f>
        <v>10338</v>
      </c>
      <c r="J22" s="42">
        <f>SUM(J26:J62)+1</f>
        <v>14810</v>
      </c>
      <c r="K22" s="42">
        <f>SUM(K26:K62)-3</f>
        <v>140861</v>
      </c>
      <c r="L22" s="30">
        <f>K22+M22+1</f>
        <v>195835</v>
      </c>
      <c r="M22" s="42">
        <f>SUM(M26:M62)-2</f>
        <v>54973</v>
      </c>
    </row>
    <row r="23" spans="1:13" ht="12.75">
      <c r="A23" s="8"/>
      <c r="B23" s="41"/>
      <c r="C23" s="42"/>
      <c r="D23" s="42"/>
      <c r="E23" s="42"/>
      <c r="F23" s="42"/>
      <c r="G23" s="42"/>
      <c r="H23" s="8"/>
      <c r="I23" s="33"/>
      <c r="J23" s="33"/>
      <c r="K23" s="33"/>
      <c r="L23" s="33"/>
      <c r="M23" s="33"/>
    </row>
    <row r="24" spans="1:13" ht="12.75">
      <c r="A24" s="19" t="s">
        <v>95</v>
      </c>
      <c r="B24" s="39"/>
      <c r="C24" s="40"/>
      <c r="D24" s="40"/>
      <c r="E24" s="40"/>
      <c r="F24" s="40"/>
      <c r="G24" s="40"/>
      <c r="H24" s="19" t="s">
        <v>95</v>
      </c>
      <c r="I24" s="33"/>
      <c r="J24" s="33"/>
      <c r="K24" s="33"/>
      <c r="L24" s="33"/>
      <c r="M24" s="33"/>
    </row>
    <row r="25" spans="1:13" ht="12.75">
      <c r="A25" s="19" t="s">
        <v>33</v>
      </c>
      <c r="B25" s="39"/>
      <c r="C25" s="40"/>
      <c r="D25" s="40"/>
      <c r="E25" s="40"/>
      <c r="F25" s="40"/>
      <c r="G25" s="40"/>
      <c r="H25" s="19" t="s">
        <v>33</v>
      </c>
      <c r="I25" s="31"/>
      <c r="J25" s="31" t="s">
        <v>0</v>
      </c>
      <c r="K25" s="31"/>
      <c r="L25" s="31"/>
      <c r="M25" s="31"/>
    </row>
    <row r="26" spans="1:13" ht="12.75">
      <c r="A26" s="7" t="s">
        <v>34</v>
      </c>
      <c r="B26" s="39">
        <f>SUM(C26:G26)+SUM(I26:K26)</f>
        <v>27505</v>
      </c>
      <c r="C26" s="40">
        <v>6210</v>
      </c>
      <c r="D26" s="40">
        <v>4784</v>
      </c>
      <c r="E26" s="40">
        <v>571</v>
      </c>
      <c r="F26" s="40">
        <v>306</v>
      </c>
      <c r="G26" s="40">
        <v>659</v>
      </c>
      <c r="H26" s="7" t="s">
        <v>34</v>
      </c>
      <c r="I26" s="31">
        <v>1500</v>
      </c>
      <c r="J26" s="31">
        <v>2719</v>
      </c>
      <c r="K26" s="31">
        <v>10756</v>
      </c>
      <c r="L26" s="30">
        <f>K26+M26</f>
        <v>13567</v>
      </c>
      <c r="M26" s="31">
        <v>2811</v>
      </c>
    </row>
    <row r="27" spans="1:13" ht="12.75">
      <c r="A27" s="7" t="s">
        <v>109</v>
      </c>
      <c r="B27" s="39">
        <f>SUM(C27:G27)+SUM(I27:K27)-1+5154</f>
        <v>5660</v>
      </c>
      <c r="C27" s="29" t="s">
        <v>108</v>
      </c>
      <c r="D27" s="40">
        <v>64</v>
      </c>
      <c r="E27" s="43">
        <v>19</v>
      </c>
      <c r="F27" s="40">
        <v>37</v>
      </c>
      <c r="G27" s="40">
        <v>67</v>
      </c>
      <c r="H27" s="7" t="s">
        <v>109</v>
      </c>
      <c r="I27" s="31">
        <v>69</v>
      </c>
      <c r="J27" s="31">
        <v>41</v>
      </c>
      <c r="K27" s="31">
        <v>210</v>
      </c>
      <c r="L27" s="30">
        <f aca="true" t="shared" si="0" ref="L27:L62">K27+M27</f>
        <v>272</v>
      </c>
      <c r="M27" s="31">
        <v>62</v>
      </c>
    </row>
    <row r="28" spans="1:15" ht="12.75">
      <c r="A28" s="7" t="s">
        <v>97</v>
      </c>
      <c r="B28" s="39">
        <f>SUM(C28:G28)+SUM(I28:K28)</f>
        <v>7850</v>
      </c>
      <c r="C28" s="40">
        <v>1853</v>
      </c>
      <c r="D28" s="40">
        <v>2626</v>
      </c>
      <c r="E28" s="40">
        <v>160</v>
      </c>
      <c r="F28" s="40">
        <v>196</v>
      </c>
      <c r="G28" s="40">
        <v>77</v>
      </c>
      <c r="H28" s="7" t="s">
        <v>97</v>
      </c>
      <c r="I28" s="31">
        <v>59</v>
      </c>
      <c r="J28" s="31">
        <v>126</v>
      </c>
      <c r="K28" s="31">
        <v>2753</v>
      </c>
      <c r="L28" s="30">
        <f t="shared" si="0"/>
        <v>3839</v>
      </c>
      <c r="M28" s="31">
        <v>1086</v>
      </c>
      <c r="N28" s="31"/>
      <c r="O28" s="46"/>
    </row>
    <row r="29" spans="1:13" ht="12.75">
      <c r="A29" s="7" t="s">
        <v>79</v>
      </c>
      <c r="B29" s="39">
        <f>SUM(C29:G29)+SUM(I29:K29)</f>
        <v>9360</v>
      </c>
      <c r="C29" s="40">
        <v>622</v>
      </c>
      <c r="D29" s="40">
        <v>2083</v>
      </c>
      <c r="E29" s="40">
        <v>17</v>
      </c>
      <c r="F29" s="40">
        <v>241</v>
      </c>
      <c r="G29" s="40">
        <v>46</v>
      </c>
      <c r="H29" s="7" t="s">
        <v>79</v>
      </c>
      <c r="I29" s="31">
        <v>120</v>
      </c>
      <c r="J29" s="31">
        <v>566</v>
      </c>
      <c r="K29" s="31">
        <v>5665</v>
      </c>
      <c r="L29" s="30">
        <f t="shared" si="0"/>
        <v>7910</v>
      </c>
      <c r="M29" s="31">
        <v>2245</v>
      </c>
    </row>
    <row r="30" spans="1:13" ht="12.75">
      <c r="A30" s="7" t="s">
        <v>96</v>
      </c>
      <c r="B30" s="39">
        <f>SUM(C30:G30)+SUM(I30:K30)-1</f>
        <v>13790</v>
      </c>
      <c r="C30" s="40">
        <v>6350</v>
      </c>
      <c r="D30" s="40">
        <v>999</v>
      </c>
      <c r="E30" s="40">
        <v>857</v>
      </c>
      <c r="F30" s="40">
        <v>1</v>
      </c>
      <c r="G30" s="40">
        <v>344</v>
      </c>
      <c r="H30" s="7" t="s">
        <v>96</v>
      </c>
      <c r="I30" s="31">
        <v>258</v>
      </c>
      <c r="J30" s="31">
        <v>255</v>
      </c>
      <c r="K30" s="31">
        <v>4727</v>
      </c>
      <c r="L30" s="30">
        <f>K30+M30+1</f>
        <v>5748</v>
      </c>
      <c r="M30" s="31">
        <v>1020</v>
      </c>
    </row>
    <row r="31" spans="1:13" ht="12.75">
      <c r="A31" s="7" t="s">
        <v>35</v>
      </c>
      <c r="B31" s="39">
        <f>SUM(C31:G31)+SUM(I31:K31)</f>
        <v>361</v>
      </c>
      <c r="C31" s="40">
        <v>125</v>
      </c>
      <c r="D31" s="40">
        <v>37</v>
      </c>
      <c r="E31" s="40">
        <v>1</v>
      </c>
      <c r="F31" s="40">
        <v>1</v>
      </c>
      <c r="G31" s="40">
        <v>53</v>
      </c>
      <c r="H31" s="7" t="s">
        <v>35</v>
      </c>
      <c r="I31" s="34" t="s">
        <v>86</v>
      </c>
      <c r="J31" s="34">
        <v>10</v>
      </c>
      <c r="K31" s="34">
        <v>134</v>
      </c>
      <c r="L31" s="30">
        <f>K31+M31+1</f>
        <v>170</v>
      </c>
      <c r="M31" s="31">
        <v>35</v>
      </c>
    </row>
    <row r="32" spans="1:13" ht="12.75">
      <c r="A32" s="7" t="s">
        <v>80</v>
      </c>
      <c r="B32" s="39">
        <f>SUM(C32:G32)+SUM(I32:K32)-1</f>
        <v>18868</v>
      </c>
      <c r="C32" s="40">
        <v>1854</v>
      </c>
      <c r="D32" s="40">
        <v>3754</v>
      </c>
      <c r="E32" s="40">
        <v>851</v>
      </c>
      <c r="F32" s="40">
        <v>4</v>
      </c>
      <c r="G32" s="40">
        <v>1977</v>
      </c>
      <c r="H32" s="7" t="s">
        <v>80</v>
      </c>
      <c r="I32" s="31">
        <v>12</v>
      </c>
      <c r="J32" s="31">
        <v>670</v>
      </c>
      <c r="K32" s="31">
        <v>9747</v>
      </c>
      <c r="L32" s="30">
        <f>K32+M32-1</f>
        <v>12224</v>
      </c>
      <c r="M32" s="31">
        <v>2478</v>
      </c>
    </row>
    <row r="33" spans="1:13" ht="12.75">
      <c r="A33" s="7" t="s">
        <v>36</v>
      </c>
      <c r="B33" s="39">
        <f>SUM(C33:G33)+SUM(I33:K33)-1</f>
        <v>4372</v>
      </c>
      <c r="C33" s="40">
        <v>40</v>
      </c>
      <c r="D33" s="40">
        <v>561</v>
      </c>
      <c r="E33" s="40">
        <v>26</v>
      </c>
      <c r="F33" s="40">
        <v>12</v>
      </c>
      <c r="G33" s="40">
        <v>28</v>
      </c>
      <c r="H33" s="7" t="s">
        <v>36</v>
      </c>
      <c r="I33" s="31">
        <v>8</v>
      </c>
      <c r="J33" s="31">
        <v>104</v>
      </c>
      <c r="K33" s="31">
        <v>3594</v>
      </c>
      <c r="L33" s="30">
        <f t="shared" si="0"/>
        <v>6458</v>
      </c>
      <c r="M33" s="31">
        <v>2864</v>
      </c>
    </row>
    <row r="34" spans="1:13" ht="12.75">
      <c r="A34" s="7" t="s">
        <v>98</v>
      </c>
      <c r="B34" s="39">
        <f>SUM(C34:G34)+SUM(I34:K34)</f>
        <v>4545</v>
      </c>
      <c r="C34" s="40">
        <v>1101</v>
      </c>
      <c r="D34" s="40">
        <v>1130</v>
      </c>
      <c r="E34" s="40">
        <v>1501</v>
      </c>
      <c r="F34" s="40">
        <v>69</v>
      </c>
      <c r="G34" s="40">
        <v>127</v>
      </c>
      <c r="H34" s="7" t="s">
        <v>98</v>
      </c>
      <c r="I34" s="31">
        <v>14</v>
      </c>
      <c r="J34" s="31">
        <v>60</v>
      </c>
      <c r="K34" s="31">
        <v>543</v>
      </c>
      <c r="L34" s="30">
        <f>K34+M34-1</f>
        <v>971</v>
      </c>
      <c r="M34" s="31">
        <v>429</v>
      </c>
    </row>
    <row r="35" spans="1:13" ht="12.75">
      <c r="A35" s="7" t="s">
        <v>37</v>
      </c>
      <c r="B35" s="28" t="s">
        <v>111</v>
      </c>
      <c r="C35" s="29" t="s">
        <v>110</v>
      </c>
      <c r="D35" s="40">
        <v>592</v>
      </c>
      <c r="E35" s="40">
        <v>126</v>
      </c>
      <c r="F35" s="40">
        <v>66</v>
      </c>
      <c r="G35" s="40">
        <v>147</v>
      </c>
      <c r="H35" s="7" t="s">
        <v>37</v>
      </c>
      <c r="I35" s="31">
        <v>26</v>
      </c>
      <c r="J35" s="31">
        <v>67</v>
      </c>
      <c r="K35" s="31">
        <v>734</v>
      </c>
      <c r="L35" s="30">
        <f t="shared" si="0"/>
        <v>1134</v>
      </c>
      <c r="M35" s="31">
        <v>400</v>
      </c>
    </row>
    <row r="36" spans="1:13" ht="12.75">
      <c r="A36" s="7" t="s">
        <v>99</v>
      </c>
      <c r="B36" s="39">
        <f>SUM(C36:G36)+SUM(I36:K36)-1</f>
        <v>7970</v>
      </c>
      <c r="C36" s="40">
        <v>2239</v>
      </c>
      <c r="D36" s="40">
        <v>1319</v>
      </c>
      <c r="E36" s="40">
        <v>110</v>
      </c>
      <c r="F36" s="40">
        <v>93</v>
      </c>
      <c r="G36" s="40">
        <v>333</v>
      </c>
      <c r="H36" s="7" t="s">
        <v>99</v>
      </c>
      <c r="I36" s="31">
        <v>913</v>
      </c>
      <c r="J36" s="31">
        <v>1428</v>
      </c>
      <c r="K36" s="31">
        <v>1536</v>
      </c>
      <c r="L36" s="28" t="s">
        <v>112</v>
      </c>
      <c r="M36" s="31">
        <v>855</v>
      </c>
    </row>
    <row r="37" spans="1:13" ht="12.75">
      <c r="A37" s="7" t="s">
        <v>38</v>
      </c>
      <c r="B37" s="39">
        <f>SUM(C37:G37)+SUM(I37:K37)</f>
        <v>19050</v>
      </c>
      <c r="C37" s="40">
        <v>3072</v>
      </c>
      <c r="D37" s="40">
        <v>2157</v>
      </c>
      <c r="E37" s="40">
        <v>930</v>
      </c>
      <c r="F37" s="40">
        <v>290</v>
      </c>
      <c r="G37" s="40">
        <v>415</v>
      </c>
      <c r="H37" s="7" t="s">
        <v>38</v>
      </c>
      <c r="I37" s="31">
        <v>505</v>
      </c>
      <c r="J37" s="31">
        <v>1262</v>
      </c>
      <c r="K37" s="31">
        <v>10419</v>
      </c>
      <c r="L37" s="30">
        <f t="shared" si="0"/>
        <v>12893</v>
      </c>
      <c r="M37" s="31">
        <v>2474</v>
      </c>
    </row>
    <row r="38" spans="1:13" ht="12.75">
      <c r="A38" s="7" t="s">
        <v>39</v>
      </c>
      <c r="B38" s="39">
        <f>SUM(C38:G38)+SUM(I38:K38)</f>
        <v>3886</v>
      </c>
      <c r="C38" s="40">
        <v>1082</v>
      </c>
      <c r="D38" s="40">
        <v>488</v>
      </c>
      <c r="E38" s="31" t="s">
        <v>52</v>
      </c>
      <c r="F38" s="40">
        <v>6</v>
      </c>
      <c r="G38" s="40">
        <v>93</v>
      </c>
      <c r="H38" s="7" t="s">
        <v>39</v>
      </c>
      <c r="I38" s="31">
        <v>45</v>
      </c>
      <c r="J38" s="31">
        <v>83</v>
      </c>
      <c r="K38" s="31">
        <v>2089</v>
      </c>
      <c r="L38" s="30">
        <f t="shared" si="0"/>
        <v>2761</v>
      </c>
      <c r="M38" s="31">
        <v>672</v>
      </c>
    </row>
    <row r="39" spans="1:13" ht="12.75">
      <c r="A39" s="7" t="s">
        <v>40</v>
      </c>
      <c r="B39" s="39">
        <f>SUM(C39:G39)+SUM(I39:K39)-1</f>
        <v>30756</v>
      </c>
      <c r="C39" s="40">
        <v>8703</v>
      </c>
      <c r="D39" s="40">
        <v>3392</v>
      </c>
      <c r="E39" s="40">
        <v>1352</v>
      </c>
      <c r="F39" s="40">
        <v>20</v>
      </c>
      <c r="G39" s="40">
        <v>1170</v>
      </c>
      <c r="H39" s="7" t="s">
        <v>40</v>
      </c>
      <c r="I39" s="31">
        <v>643</v>
      </c>
      <c r="J39" s="31">
        <v>790</v>
      </c>
      <c r="K39" s="31">
        <v>14687</v>
      </c>
      <c r="L39" s="30">
        <f t="shared" si="0"/>
        <v>20416</v>
      </c>
      <c r="M39" s="31">
        <v>5729</v>
      </c>
    </row>
    <row r="40" spans="1:13" ht="12.75">
      <c r="A40" s="7" t="s">
        <v>41</v>
      </c>
      <c r="B40" s="39">
        <f>SUM(C40:G40)+SUM(I40:K40)-2</f>
        <v>30758</v>
      </c>
      <c r="C40" s="40">
        <v>5213</v>
      </c>
      <c r="D40" s="40">
        <v>3146</v>
      </c>
      <c r="E40" s="40">
        <v>1249</v>
      </c>
      <c r="F40" s="40">
        <v>248</v>
      </c>
      <c r="G40" s="40">
        <v>916</v>
      </c>
      <c r="H40" s="7" t="s">
        <v>41</v>
      </c>
      <c r="I40" s="31">
        <v>1188</v>
      </c>
      <c r="J40" s="31">
        <v>1327</v>
      </c>
      <c r="K40" s="31">
        <v>17473</v>
      </c>
      <c r="L40" s="28" t="s">
        <v>113</v>
      </c>
      <c r="M40" s="31">
        <v>5183</v>
      </c>
    </row>
    <row r="41" spans="1:13" ht="12.75">
      <c r="A41" s="7" t="s">
        <v>114</v>
      </c>
      <c r="B41" s="39">
        <v>1964</v>
      </c>
      <c r="C41" s="29" t="s">
        <v>115</v>
      </c>
      <c r="D41" s="40">
        <v>27</v>
      </c>
      <c r="E41" s="40">
        <v>1</v>
      </c>
      <c r="F41" s="40">
        <v>6</v>
      </c>
      <c r="G41" s="40">
        <v>1</v>
      </c>
      <c r="H41" s="7" t="s">
        <v>114</v>
      </c>
      <c r="I41" s="31" t="s">
        <v>52</v>
      </c>
      <c r="J41" s="31" t="s">
        <v>52</v>
      </c>
      <c r="K41" s="29">
        <v>235</v>
      </c>
      <c r="L41" s="28" t="s">
        <v>116</v>
      </c>
      <c r="M41" s="31" t="s">
        <v>43</v>
      </c>
    </row>
    <row r="42" spans="1:13" ht="12.75">
      <c r="A42" s="7" t="s">
        <v>42</v>
      </c>
      <c r="B42" s="39">
        <f>SUM(C42:G42)+SUM(I42:K42)-1</f>
        <v>2227</v>
      </c>
      <c r="C42" s="40">
        <v>944</v>
      </c>
      <c r="D42" s="40">
        <v>227</v>
      </c>
      <c r="E42" s="34" t="s">
        <v>86</v>
      </c>
      <c r="F42" s="40">
        <v>160</v>
      </c>
      <c r="G42" s="40">
        <v>434</v>
      </c>
      <c r="H42" s="7" t="s">
        <v>42</v>
      </c>
      <c r="I42" s="31">
        <v>161</v>
      </c>
      <c r="J42" s="31">
        <v>67</v>
      </c>
      <c r="K42" s="31">
        <v>235</v>
      </c>
      <c r="L42" s="30">
        <f t="shared" si="0"/>
        <v>283</v>
      </c>
      <c r="M42" s="31">
        <v>48</v>
      </c>
    </row>
    <row r="43" spans="1:13" ht="12.75">
      <c r="A43" s="7" t="s">
        <v>44</v>
      </c>
      <c r="B43" s="39">
        <f>SUM(C43:G43)+SUM(I43:K43)</f>
        <v>2109</v>
      </c>
      <c r="C43" s="40">
        <v>1594</v>
      </c>
      <c r="D43" s="40">
        <v>134</v>
      </c>
      <c r="E43" s="40">
        <v>5</v>
      </c>
      <c r="F43" s="40">
        <v>67</v>
      </c>
      <c r="G43" s="40">
        <v>5</v>
      </c>
      <c r="H43" s="7" t="s">
        <v>44</v>
      </c>
      <c r="I43" s="31">
        <v>166</v>
      </c>
      <c r="J43" s="34">
        <v>45</v>
      </c>
      <c r="K43" s="31">
        <v>93</v>
      </c>
      <c r="L43" s="30">
        <f t="shared" si="0"/>
        <v>96</v>
      </c>
      <c r="M43" s="31">
        <v>3</v>
      </c>
    </row>
    <row r="44" spans="1:13" ht="12.75">
      <c r="A44" s="7" t="s">
        <v>45</v>
      </c>
      <c r="B44" s="39">
        <f>SUM(C44:G44)+SUM(I44:K44)-1</f>
        <v>1618</v>
      </c>
      <c r="C44" s="40">
        <v>863</v>
      </c>
      <c r="D44" s="40">
        <v>78</v>
      </c>
      <c r="E44" s="34" t="s">
        <v>86</v>
      </c>
      <c r="F44" s="40">
        <v>111</v>
      </c>
      <c r="G44" s="40">
        <v>64</v>
      </c>
      <c r="H44" s="7" t="s">
        <v>45</v>
      </c>
      <c r="I44" s="31">
        <v>87</v>
      </c>
      <c r="J44" s="31">
        <v>100</v>
      </c>
      <c r="K44" s="31">
        <v>316</v>
      </c>
      <c r="L44" s="30">
        <f t="shared" si="0"/>
        <v>400</v>
      </c>
      <c r="M44" s="31">
        <v>84</v>
      </c>
    </row>
    <row r="45" spans="1:13" ht="12.75">
      <c r="A45" s="7" t="s">
        <v>46</v>
      </c>
      <c r="B45" s="39">
        <f>SUM(C45:G45)+SUM(I45:K45)</f>
        <v>15571</v>
      </c>
      <c r="C45" s="40">
        <v>5813</v>
      </c>
      <c r="D45" s="40">
        <v>2138</v>
      </c>
      <c r="E45" s="40">
        <v>494</v>
      </c>
      <c r="F45" s="40">
        <v>342</v>
      </c>
      <c r="G45" s="40">
        <v>375</v>
      </c>
      <c r="H45" s="7" t="s">
        <v>46</v>
      </c>
      <c r="I45" s="31">
        <v>229</v>
      </c>
      <c r="J45" s="31">
        <v>556</v>
      </c>
      <c r="K45" s="31">
        <v>5624</v>
      </c>
      <c r="L45" s="30">
        <f t="shared" si="0"/>
        <v>9016</v>
      </c>
      <c r="M45" s="31">
        <v>3392</v>
      </c>
    </row>
    <row r="46" spans="1:13" ht="12.75">
      <c r="A46" s="7" t="s">
        <v>100</v>
      </c>
      <c r="B46" s="39">
        <f>SUM(C46:G46)+SUM(I46:K46)+1</f>
        <v>5033</v>
      </c>
      <c r="C46" s="40">
        <v>287</v>
      </c>
      <c r="D46" s="40">
        <v>507</v>
      </c>
      <c r="E46" s="40">
        <v>3</v>
      </c>
      <c r="F46" s="40">
        <v>3</v>
      </c>
      <c r="G46" s="40">
        <v>3</v>
      </c>
      <c r="H46" s="7" t="s">
        <v>100</v>
      </c>
      <c r="I46" s="31">
        <v>1</v>
      </c>
      <c r="J46" s="31">
        <v>41</v>
      </c>
      <c r="K46" s="31">
        <v>4187</v>
      </c>
      <c r="L46" s="30">
        <f t="shared" si="0"/>
        <v>7870</v>
      </c>
      <c r="M46" s="31">
        <v>3683</v>
      </c>
    </row>
    <row r="47" spans="1:13" ht="12.75">
      <c r="A47" s="7" t="s">
        <v>47</v>
      </c>
      <c r="B47" s="39">
        <f>SUM(C47:G47)+SUM(I47:K47)</f>
        <v>34270</v>
      </c>
      <c r="C47" s="40">
        <v>2727</v>
      </c>
      <c r="D47" s="40">
        <v>4264</v>
      </c>
      <c r="E47" s="40">
        <v>1703</v>
      </c>
      <c r="F47" s="40">
        <v>16</v>
      </c>
      <c r="G47" s="40">
        <v>4573</v>
      </c>
      <c r="H47" s="7" t="s">
        <v>47</v>
      </c>
      <c r="I47" s="31">
        <v>2167</v>
      </c>
      <c r="J47" s="31">
        <v>1724</v>
      </c>
      <c r="K47" s="31">
        <v>17096</v>
      </c>
      <c r="L47" s="30">
        <f>K47+M47-1</f>
        <v>22208</v>
      </c>
      <c r="M47" s="31">
        <v>5113</v>
      </c>
    </row>
    <row r="48" spans="1:13" ht="12.75">
      <c r="A48" s="7" t="s">
        <v>101</v>
      </c>
      <c r="B48" s="39">
        <f>SUM(C48:G48)+SUM(I48:K48)+1</f>
        <v>724</v>
      </c>
      <c r="C48" s="40">
        <v>319</v>
      </c>
      <c r="D48" s="40">
        <v>250</v>
      </c>
      <c r="E48" s="40">
        <v>4</v>
      </c>
      <c r="F48" s="40">
        <v>5</v>
      </c>
      <c r="G48" s="40">
        <v>2</v>
      </c>
      <c r="H48" s="7" t="s">
        <v>101</v>
      </c>
      <c r="I48" s="31">
        <v>30</v>
      </c>
      <c r="J48" s="31">
        <v>5</v>
      </c>
      <c r="K48" s="31">
        <v>108</v>
      </c>
      <c r="L48" s="30">
        <f>K48+M48-1</f>
        <v>118</v>
      </c>
      <c r="M48" s="31">
        <v>11</v>
      </c>
    </row>
    <row r="49" spans="1:13" ht="12.75">
      <c r="A49" s="7" t="s">
        <v>48</v>
      </c>
      <c r="B49" s="39">
        <f>SUM(C49:G49)+SUM(I49:K49)</f>
        <v>13027</v>
      </c>
      <c r="C49" s="40">
        <v>2106</v>
      </c>
      <c r="D49" s="40">
        <v>2661</v>
      </c>
      <c r="E49" s="40">
        <v>110</v>
      </c>
      <c r="F49" s="40">
        <v>261</v>
      </c>
      <c r="G49" s="40">
        <v>347</v>
      </c>
      <c r="H49" s="7" t="s">
        <v>48</v>
      </c>
      <c r="I49" s="31">
        <v>1499</v>
      </c>
      <c r="J49" s="31">
        <v>981</v>
      </c>
      <c r="K49" s="31">
        <v>5062</v>
      </c>
      <c r="L49" s="30">
        <f t="shared" si="0"/>
        <v>5815</v>
      </c>
      <c r="M49" s="31">
        <v>753</v>
      </c>
    </row>
    <row r="50" spans="1:13" ht="12.75">
      <c r="A50" s="7" t="s">
        <v>81</v>
      </c>
      <c r="B50" s="39">
        <f>SUM(C50:G50)+SUM(I50:K50)-1</f>
        <v>1049</v>
      </c>
      <c r="C50" s="40">
        <v>606</v>
      </c>
      <c r="D50" s="40">
        <v>134</v>
      </c>
      <c r="E50" s="34" t="s">
        <v>86</v>
      </c>
      <c r="F50" s="40">
        <v>27</v>
      </c>
      <c r="G50" s="40">
        <v>1</v>
      </c>
      <c r="H50" s="7" t="s">
        <v>81</v>
      </c>
      <c r="I50" s="31">
        <v>1</v>
      </c>
      <c r="J50" s="31">
        <v>1</v>
      </c>
      <c r="K50" s="34">
        <v>280</v>
      </c>
      <c r="L50" s="30">
        <f t="shared" si="0"/>
        <v>292</v>
      </c>
      <c r="M50" s="31">
        <v>12</v>
      </c>
    </row>
    <row r="51" spans="1:13" ht="12.75">
      <c r="A51" s="7" t="s">
        <v>82</v>
      </c>
      <c r="B51" s="39">
        <v>5667</v>
      </c>
      <c r="C51" s="40">
        <v>3465</v>
      </c>
      <c r="D51" s="40">
        <v>472</v>
      </c>
      <c r="E51" s="40">
        <v>220</v>
      </c>
      <c r="F51" s="40">
        <v>269</v>
      </c>
      <c r="G51" s="40">
        <v>367</v>
      </c>
      <c r="H51" s="7" t="s">
        <v>82</v>
      </c>
      <c r="I51" s="31">
        <v>64</v>
      </c>
      <c r="J51" s="31">
        <v>44</v>
      </c>
      <c r="K51" s="34">
        <v>765</v>
      </c>
      <c r="L51" s="28" t="s">
        <v>117</v>
      </c>
      <c r="M51" s="31">
        <v>496</v>
      </c>
    </row>
    <row r="52" spans="1:13" ht="12.75">
      <c r="A52" s="7" t="s">
        <v>102</v>
      </c>
      <c r="B52" s="39">
        <f>SUM(C52:G52)+SUM(I52:K52)</f>
        <v>24170</v>
      </c>
      <c r="C52" s="40">
        <v>1658</v>
      </c>
      <c r="D52" s="40">
        <v>3268</v>
      </c>
      <c r="E52" s="40">
        <v>65</v>
      </c>
      <c r="F52" s="40">
        <v>374</v>
      </c>
      <c r="G52" s="40">
        <v>440</v>
      </c>
      <c r="H52" s="7" t="s">
        <v>102</v>
      </c>
      <c r="I52" s="31">
        <v>540</v>
      </c>
      <c r="J52" s="31">
        <v>1408</v>
      </c>
      <c r="K52" s="31">
        <v>16417</v>
      </c>
      <c r="L52" s="28" t="s">
        <v>118</v>
      </c>
      <c r="M52" s="31">
        <v>8510</v>
      </c>
    </row>
    <row r="53" spans="1:13" ht="12.75">
      <c r="A53" s="7" t="s">
        <v>49</v>
      </c>
      <c r="B53" s="39">
        <f>SUM(C53:G53)+SUM(I53:K53)</f>
        <v>8684</v>
      </c>
      <c r="C53" s="40">
        <v>1174</v>
      </c>
      <c r="D53" s="40">
        <v>1783</v>
      </c>
      <c r="E53" s="40">
        <v>6</v>
      </c>
      <c r="F53" s="40">
        <v>61</v>
      </c>
      <c r="G53" s="40">
        <v>33</v>
      </c>
      <c r="H53" s="7" t="s">
        <v>49</v>
      </c>
      <c r="I53" s="31">
        <v>20</v>
      </c>
      <c r="J53" s="31">
        <v>311</v>
      </c>
      <c r="K53" s="31">
        <v>5296</v>
      </c>
      <c r="L53" s="30">
        <f t="shared" si="0"/>
        <v>9752</v>
      </c>
      <c r="M53" s="31">
        <v>4456</v>
      </c>
    </row>
    <row r="54" spans="1:13" ht="12.75">
      <c r="A54" s="8"/>
      <c r="B54" s="39"/>
      <c r="C54" s="42"/>
      <c r="D54" s="42"/>
      <c r="E54" s="42"/>
      <c r="F54" s="42"/>
      <c r="G54" s="42"/>
      <c r="H54" s="8"/>
      <c r="I54" s="33"/>
      <c r="J54" s="33"/>
      <c r="K54" s="33"/>
      <c r="L54" s="30"/>
      <c r="M54" s="33"/>
    </row>
    <row r="55" spans="1:13" ht="12.75">
      <c r="A55" s="19" t="s">
        <v>50</v>
      </c>
      <c r="B55" s="39"/>
      <c r="C55" s="40"/>
      <c r="D55" s="40"/>
      <c r="E55" s="40"/>
      <c r="F55" s="40"/>
      <c r="G55" s="40"/>
      <c r="H55" s="19" t="s">
        <v>50</v>
      </c>
      <c r="I55" s="31"/>
      <c r="J55" s="31"/>
      <c r="K55" s="31"/>
      <c r="L55" s="30"/>
      <c r="M55" s="31"/>
    </row>
    <row r="56" spans="1:13" ht="12.75">
      <c r="A56" s="7" t="s">
        <v>83</v>
      </c>
      <c r="B56" s="39">
        <f>SUM(C56:G56)+SUM(I56:K56)+1</f>
        <v>795</v>
      </c>
      <c r="C56" s="40">
        <v>717</v>
      </c>
      <c r="D56" s="40">
        <v>24</v>
      </c>
      <c r="E56" s="40">
        <v>6</v>
      </c>
      <c r="F56" s="40">
        <v>18</v>
      </c>
      <c r="G56" s="40">
        <v>12</v>
      </c>
      <c r="H56" s="7" t="s">
        <v>83</v>
      </c>
      <c r="I56" s="31">
        <v>3</v>
      </c>
      <c r="J56" s="31">
        <v>1</v>
      </c>
      <c r="K56" s="31">
        <v>13</v>
      </c>
      <c r="L56" s="30">
        <f t="shared" si="0"/>
        <v>41</v>
      </c>
      <c r="M56" s="31">
        <v>28</v>
      </c>
    </row>
    <row r="57" spans="1:13" ht="12.75">
      <c r="A57" s="7" t="s">
        <v>103</v>
      </c>
      <c r="B57" s="39">
        <f>SUM(C57:G57)+SUM(I57:K57)+1</f>
        <v>7</v>
      </c>
      <c r="C57" s="31" t="s">
        <v>52</v>
      </c>
      <c r="D57" s="40">
        <v>5</v>
      </c>
      <c r="E57" s="34" t="s">
        <v>86</v>
      </c>
      <c r="F57" s="31" t="s">
        <v>52</v>
      </c>
      <c r="G57" s="34" t="s">
        <v>86</v>
      </c>
      <c r="H57" s="7" t="s">
        <v>103</v>
      </c>
      <c r="I57" s="31" t="s">
        <v>52</v>
      </c>
      <c r="J57" s="31" t="s">
        <v>52</v>
      </c>
      <c r="K57" s="31">
        <v>1</v>
      </c>
      <c r="L57" s="30">
        <f t="shared" si="0"/>
        <v>2</v>
      </c>
      <c r="M57" s="31">
        <v>1</v>
      </c>
    </row>
    <row r="58" spans="1:13" ht="12.75">
      <c r="A58" s="7" t="s">
        <v>104</v>
      </c>
      <c r="B58" s="39">
        <f>SUM(C58:G58)+SUM(I58:K58)</f>
        <v>49</v>
      </c>
      <c r="C58" s="40">
        <v>20</v>
      </c>
      <c r="D58" s="40">
        <v>4</v>
      </c>
      <c r="E58" s="40">
        <v>1</v>
      </c>
      <c r="F58" s="31" t="s">
        <v>43</v>
      </c>
      <c r="G58" s="31" t="s">
        <v>52</v>
      </c>
      <c r="H58" s="7" t="s">
        <v>104</v>
      </c>
      <c r="I58" s="31">
        <v>1</v>
      </c>
      <c r="J58" s="31">
        <v>2</v>
      </c>
      <c r="K58" s="31">
        <v>21</v>
      </c>
      <c r="L58" s="30">
        <f t="shared" si="0"/>
        <v>27</v>
      </c>
      <c r="M58" s="31">
        <v>6</v>
      </c>
    </row>
    <row r="59" spans="1:13" ht="12.75">
      <c r="A59" s="7" t="s">
        <v>105</v>
      </c>
      <c r="B59" s="39">
        <f>SUM(C59:G59)+SUM(I59:K59)+1</f>
        <v>3</v>
      </c>
      <c r="C59" s="34" t="s">
        <v>86</v>
      </c>
      <c r="D59" s="34" t="s">
        <v>86</v>
      </c>
      <c r="E59" s="34" t="s">
        <v>86</v>
      </c>
      <c r="F59" s="34" t="s">
        <v>86</v>
      </c>
      <c r="G59" s="34" t="s">
        <v>86</v>
      </c>
      <c r="H59" s="7" t="s">
        <v>105</v>
      </c>
      <c r="I59" s="34" t="s">
        <v>86</v>
      </c>
      <c r="J59" s="34" t="s">
        <v>86</v>
      </c>
      <c r="K59" s="31">
        <v>2</v>
      </c>
      <c r="L59" s="30">
        <f t="shared" si="0"/>
        <v>2</v>
      </c>
      <c r="M59" s="34" t="s">
        <v>87</v>
      </c>
    </row>
    <row r="60" spans="1:13" ht="12.75">
      <c r="A60" s="7" t="s">
        <v>84</v>
      </c>
      <c r="B60" s="39">
        <f>SUM(C60:G60)+SUM(I60:K60)</f>
        <v>147</v>
      </c>
      <c r="C60" s="40">
        <v>1</v>
      </c>
      <c r="D60" s="40">
        <v>92</v>
      </c>
      <c r="E60" s="31" t="s">
        <v>52</v>
      </c>
      <c r="F60" s="40">
        <v>1</v>
      </c>
      <c r="G60" s="40">
        <v>10</v>
      </c>
      <c r="H60" s="7" t="s">
        <v>84</v>
      </c>
      <c r="I60" s="31">
        <v>8</v>
      </c>
      <c r="J60" s="31">
        <v>12</v>
      </c>
      <c r="K60" s="31">
        <v>23</v>
      </c>
      <c r="L60" s="30">
        <f t="shared" si="0"/>
        <v>44</v>
      </c>
      <c r="M60" s="31">
        <v>21</v>
      </c>
    </row>
    <row r="61" spans="1:13" ht="12.75">
      <c r="A61" s="7" t="s">
        <v>85</v>
      </c>
      <c r="B61" s="39">
        <f>SUM(C61:G61)+SUM(I61:K61)</f>
        <v>3</v>
      </c>
      <c r="C61" s="34" t="s">
        <v>86</v>
      </c>
      <c r="D61" s="34" t="s">
        <v>86</v>
      </c>
      <c r="E61" s="34" t="s">
        <v>86</v>
      </c>
      <c r="F61" s="34" t="s">
        <v>86</v>
      </c>
      <c r="G61" s="34" t="s">
        <v>86</v>
      </c>
      <c r="H61" s="7" t="s">
        <v>85</v>
      </c>
      <c r="I61" s="34" t="s">
        <v>86</v>
      </c>
      <c r="J61" s="34" t="s">
        <v>86</v>
      </c>
      <c r="K61" s="31">
        <v>3</v>
      </c>
      <c r="L61" s="30">
        <f t="shared" si="0"/>
        <v>3</v>
      </c>
      <c r="M61" s="34" t="s">
        <v>87</v>
      </c>
    </row>
    <row r="62" spans="1:13" ht="12.75">
      <c r="A62" s="24" t="s">
        <v>123</v>
      </c>
      <c r="B62" s="44">
        <f>SUM(C62:G62)+SUM(I62:K62)+1</f>
        <v>49</v>
      </c>
      <c r="C62" s="35" t="s">
        <v>86</v>
      </c>
      <c r="D62" s="45">
        <v>18</v>
      </c>
      <c r="E62" s="36" t="s">
        <v>52</v>
      </c>
      <c r="F62" s="45">
        <v>1</v>
      </c>
      <c r="G62" s="45">
        <v>4</v>
      </c>
      <c r="H62" s="24" t="s">
        <v>123</v>
      </c>
      <c r="I62" s="36">
        <v>2</v>
      </c>
      <c r="J62" s="36">
        <v>3</v>
      </c>
      <c r="K62" s="36">
        <v>20</v>
      </c>
      <c r="L62" s="30">
        <f t="shared" si="0"/>
        <v>35</v>
      </c>
      <c r="M62" s="36">
        <v>15</v>
      </c>
    </row>
    <row r="63" spans="1:13" ht="12.75">
      <c r="A63" s="8"/>
      <c r="B63" s="8"/>
      <c r="C63" s="8"/>
      <c r="D63" s="8"/>
      <c r="E63" s="8"/>
      <c r="F63" s="8"/>
      <c r="G63" s="8"/>
      <c r="H63" s="63" t="s">
        <v>76</v>
      </c>
      <c r="I63" s="64"/>
      <c r="J63" s="64"/>
      <c r="K63" s="64"/>
      <c r="L63" s="64"/>
      <c r="M63" s="64"/>
    </row>
    <row r="64" spans="1:16" ht="12.75">
      <c r="A64" s="59" t="s">
        <v>89</v>
      </c>
      <c r="B64" s="60"/>
      <c r="C64" s="60"/>
      <c r="D64" s="60"/>
      <c r="E64" s="60"/>
      <c r="F64" s="60"/>
      <c r="G64" s="60"/>
      <c r="H64" s="37" t="s">
        <v>90</v>
      </c>
      <c r="I64" s="38"/>
      <c r="J64" s="38"/>
      <c r="K64" s="38"/>
      <c r="L64" s="38"/>
      <c r="M64" s="38"/>
      <c r="N64" s="3"/>
      <c r="O64" s="2"/>
      <c r="P64" s="2"/>
    </row>
    <row r="65" spans="1:16" ht="26.25" customHeight="1">
      <c r="A65" s="7"/>
      <c r="B65" s="8"/>
      <c r="C65" s="8"/>
      <c r="D65" s="8"/>
      <c r="E65" s="7"/>
      <c r="F65" s="8"/>
      <c r="G65" s="8"/>
      <c r="H65" s="61" t="s">
        <v>106</v>
      </c>
      <c r="I65" s="62"/>
      <c r="J65" s="62"/>
      <c r="K65" s="62"/>
      <c r="L65" s="62"/>
      <c r="M65" s="62"/>
      <c r="N65" s="3"/>
      <c r="O65" s="2"/>
      <c r="P65" s="2"/>
    </row>
    <row r="66" spans="1:16" ht="27" customHeight="1">
      <c r="A66" s="7"/>
      <c r="B66" s="8"/>
      <c r="C66" s="8"/>
      <c r="D66" s="8"/>
      <c r="E66" s="8"/>
      <c r="F66" s="8"/>
      <c r="G66" s="8"/>
      <c r="H66" s="61" t="s">
        <v>107</v>
      </c>
      <c r="I66" s="62"/>
      <c r="J66" s="62"/>
      <c r="K66" s="62"/>
      <c r="L66" s="62"/>
      <c r="M66" s="62"/>
      <c r="N66" s="2"/>
      <c r="O66" s="2"/>
      <c r="P66" s="2"/>
    </row>
    <row r="67" spans="1:16" ht="12.75">
      <c r="A67" s="66">
        <v>114</v>
      </c>
      <c r="B67" s="66"/>
      <c r="C67" s="66"/>
      <c r="D67" s="66"/>
      <c r="E67" s="66"/>
      <c r="F67" s="66"/>
      <c r="G67" s="66"/>
      <c r="H67" s="65">
        <v>115</v>
      </c>
      <c r="I67" s="65"/>
      <c r="J67" s="65"/>
      <c r="K67" s="65"/>
      <c r="L67" s="65"/>
      <c r="M67" s="65"/>
      <c r="N67" s="2"/>
      <c r="O67" s="2"/>
      <c r="P67" s="2"/>
    </row>
    <row r="68" spans="1:16" ht="12.75">
      <c r="A68" s="57"/>
      <c r="B68" s="58"/>
      <c r="C68" s="58"/>
      <c r="D68" s="58"/>
      <c r="E68" s="58"/>
      <c r="F68" s="58"/>
      <c r="G68" s="58"/>
      <c r="H68" s="3" t="s">
        <v>0</v>
      </c>
      <c r="I68" s="6"/>
      <c r="J68" s="6"/>
      <c r="K68" s="6"/>
      <c r="L68" s="6"/>
      <c r="M68" s="6"/>
      <c r="N68" s="6"/>
      <c r="O68" s="6"/>
      <c r="P68" s="6"/>
    </row>
    <row r="69" spans="1:14" ht="15">
      <c r="A69" s="3"/>
      <c r="B69" s="2"/>
      <c r="C69" s="2"/>
      <c r="D69" s="2"/>
      <c r="F69" s="2"/>
      <c r="G69" s="2"/>
      <c r="H69" s="2" t="s">
        <v>0</v>
      </c>
      <c r="I69" s="2"/>
      <c r="J69" s="2"/>
      <c r="K69" s="2"/>
      <c r="L69" s="2"/>
      <c r="M69" s="2"/>
      <c r="N69" s="4"/>
    </row>
    <row r="70" spans="1:14" ht="15">
      <c r="A70" s="2"/>
      <c r="B70" s="2"/>
      <c r="C70" s="2"/>
      <c r="D70" s="2"/>
      <c r="E70" s="2"/>
      <c r="F70" s="2"/>
      <c r="G70" s="2"/>
      <c r="H70" s="2" t="s">
        <v>0</v>
      </c>
      <c r="I70" s="2"/>
      <c r="J70" s="2"/>
      <c r="K70" s="2"/>
      <c r="L70" s="2"/>
      <c r="M70" s="2"/>
      <c r="N70" s="4"/>
    </row>
    <row r="71" spans="1:14" ht="15">
      <c r="A71" s="3"/>
      <c r="B71" s="2"/>
      <c r="C71" s="2"/>
      <c r="D71" s="2"/>
      <c r="E71" s="2"/>
      <c r="H71" s="2" t="s">
        <v>0</v>
      </c>
      <c r="I71" s="2"/>
      <c r="J71" s="2"/>
      <c r="K71" s="2"/>
      <c r="L71" s="2"/>
      <c r="M71" s="2"/>
      <c r="N71" s="4"/>
    </row>
    <row r="72" spans="8:14" ht="15">
      <c r="H72" s="5"/>
      <c r="I72" s="4"/>
      <c r="J72" s="4"/>
      <c r="K72" s="4"/>
      <c r="L72" s="4"/>
      <c r="M72" s="4"/>
      <c r="N72" s="4"/>
    </row>
    <row r="73" spans="8:14" ht="15">
      <c r="H73" s="4"/>
      <c r="I73" s="4"/>
      <c r="J73" s="4"/>
      <c r="K73" s="4"/>
      <c r="L73" s="4"/>
      <c r="M73" s="4"/>
      <c r="N73" s="4"/>
    </row>
    <row r="87" ht="12">
      <c r="Z87" s="1" t="s">
        <v>51</v>
      </c>
    </row>
  </sheetData>
  <sheetProtection/>
  <mergeCells count="14">
    <mergeCell ref="H63:M63"/>
    <mergeCell ref="H4:M4"/>
    <mergeCell ref="H6:M6"/>
    <mergeCell ref="A67:G67"/>
    <mergeCell ref="H67:M67"/>
    <mergeCell ref="A68:G68"/>
    <mergeCell ref="A64:G64"/>
    <mergeCell ref="H65:M65"/>
    <mergeCell ref="H66:M66"/>
    <mergeCell ref="H8:M8"/>
    <mergeCell ref="I9:J9"/>
    <mergeCell ref="A2:G2"/>
    <mergeCell ref="A4:G4"/>
    <mergeCell ref="A5:G5"/>
  </mergeCells>
  <printOptions/>
  <pageMargins left="0.83" right="0.25" top="0.25" bottom="0.25" header="0" footer="0"/>
  <pageSetup horizontalDpi="600" verticalDpi="600" orientation="portrait" scale="76" r:id="rId1"/>
  <colBreaks count="1" manualBreakCount="1">
    <brk id="7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vipin</cp:lastModifiedBy>
  <cp:lastPrinted>2010-08-12T10:51:37Z</cp:lastPrinted>
  <dcterms:created xsi:type="dcterms:W3CDTF">2001-02-18T19:37:19Z</dcterms:created>
  <dcterms:modified xsi:type="dcterms:W3CDTF">2011-01-13T10:57:51Z</dcterms:modified>
  <cp:category/>
  <cp:version/>
  <cp:contentType/>
  <cp:contentStatus/>
</cp:coreProperties>
</file>