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 activeTab="2"/>
  </bookViews>
  <sheets>
    <sheet name="Table 6.1 Direct Taxes" sheetId="1" r:id="rId1"/>
    <sheet name="Table 6.2 Indirect Taxes" sheetId="2" r:id="rId2"/>
    <sheet name="Table6.3 Combined" sheetId="3" r:id="rId3"/>
  </sheet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 Direct Taxes'!$A$1:$I$28</definedName>
    <definedName name="_xlnm.Print_Area" localSheetId="2">'Table6.3 Combined'!$A$1:$I$26</definedName>
    <definedName name="Print_Area_MI" localSheetId="0">'Table 6.1 Direct Taxes'!$A$71:$F$84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calcId="144525" iterate="1" iterateCount="1"/>
</workbook>
</file>

<file path=xl/calcChain.xml><?xml version="1.0" encoding="utf-8"?>
<calcChain xmlns="http://schemas.openxmlformats.org/spreadsheetml/2006/main">
  <c r="F20" i="3" l="1"/>
  <c r="F21" i="3"/>
  <c r="F22" i="3"/>
  <c r="F23" i="3"/>
  <c r="F24" i="3"/>
  <c r="E20" i="3"/>
  <c r="E21" i="3"/>
  <c r="E22" i="3"/>
  <c r="E23" i="3"/>
  <c r="E24" i="3"/>
  <c r="D19" i="3"/>
  <c r="D20" i="3"/>
  <c r="I20" i="3"/>
  <c r="D21" i="3"/>
  <c r="H21" i="3"/>
  <c r="D22" i="3"/>
  <c r="I22" i="3"/>
  <c r="D23" i="3"/>
  <c r="G24" i="3"/>
  <c r="D24" i="3"/>
  <c r="I24" i="3"/>
  <c r="F21" i="2"/>
  <c r="G21" i="2" s="1"/>
  <c r="F22" i="2"/>
  <c r="I22" i="2" s="1"/>
  <c r="F23" i="2"/>
  <c r="G23" i="2" s="1"/>
  <c r="F24" i="2"/>
  <c r="I24" i="2" s="1"/>
  <c r="F25" i="1"/>
  <c r="G20" i="1"/>
  <c r="G26" i="1"/>
  <c r="G25" i="1"/>
  <c r="G24" i="1"/>
  <c r="G23" i="1"/>
  <c r="F26" i="1"/>
  <c r="F24" i="1"/>
  <c r="F23" i="1"/>
  <c r="F20" i="1"/>
  <c r="F21" i="1"/>
  <c r="F22" i="1"/>
  <c r="E26" i="1"/>
  <c r="H26" i="1" s="1"/>
  <c r="I26" i="1"/>
  <c r="E25" i="1"/>
  <c r="H25" i="1" s="1"/>
  <c r="I25" i="1"/>
  <c r="E24" i="1"/>
  <c r="I24" i="1" s="1"/>
  <c r="E23" i="1"/>
  <c r="I23" i="1"/>
  <c r="G22" i="1"/>
  <c r="E22" i="1"/>
  <c r="H22" i="1"/>
  <c r="G21" i="1"/>
  <c r="E21" i="1"/>
  <c r="H21" i="1" s="1"/>
  <c r="E20" i="1"/>
  <c r="H20" i="1"/>
  <c r="F19" i="3"/>
  <c r="F18" i="3"/>
  <c r="E19" i="3"/>
  <c r="E18" i="3"/>
  <c r="D18" i="3"/>
  <c r="H18" i="3" s="1"/>
  <c r="H19" i="3"/>
  <c r="F19" i="2"/>
  <c r="G19" i="2" s="1"/>
  <c r="E19" i="1"/>
  <c r="F20" i="2"/>
  <c r="I20" i="2" s="1"/>
  <c r="F18" i="2"/>
  <c r="H18" i="2" s="1"/>
  <c r="F17" i="2"/>
  <c r="I17" i="2" s="1"/>
  <c r="F16" i="2"/>
  <c r="I16" i="2" s="1"/>
  <c r="F15" i="2"/>
  <c r="H15" i="2" s="1"/>
  <c r="F14" i="2"/>
  <c r="I14" i="2" s="1"/>
  <c r="F13" i="2"/>
  <c r="G13" i="2" s="1"/>
  <c r="F12" i="2"/>
  <c r="I12" i="2" s="1"/>
  <c r="F11" i="2"/>
  <c r="G11" i="2"/>
  <c r="H11" i="2"/>
  <c r="F10" i="2"/>
  <c r="I10" i="2"/>
  <c r="F9" i="2"/>
  <c r="I9" i="2" s="1"/>
  <c r="E17" i="3"/>
  <c r="D17" i="3"/>
  <c r="I17" i="3" s="1"/>
  <c r="E16" i="3"/>
  <c r="E15" i="3"/>
  <c r="E14" i="3"/>
  <c r="E13" i="3"/>
  <c r="D13" i="3"/>
  <c r="E12" i="3"/>
  <c r="E11" i="3"/>
  <c r="C11" i="3"/>
  <c r="D11" i="3" s="1"/>
  <c r="C9" i="3"/>
  <c r="E12" i="1"/>
  <c r="H12" i="1" s="1"/>
  <c r="E13" i="1"/>
  <c r="H13" i="1" s="1"/>
  <c r="I13" i="1"/>
  <c r="E14" i="1"/>
  <c r="I14" i="1" s="1"/>
  <c r="H14" i="1"/>
  <c r="E15" i="1"/>
  <c r="H15" i="1" s="1"/>
  <c r="E16" i="1"/>
  <c r="I16" i="1"/>
  <c r="E17" i="1"/>
  <c r="I17" i="1" s="1"/>
  <c r="E18" i="1"/>
  <c r="I18" i="1"/>
  <c r="H19" i="1"/>
  <c r="E11" i="1"/>
  <c r="B9" i="3" s="1"/>
  <c r="H11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G12" i="1"/>
  <c r="F12" i="1"/>
  <c r="I19" i="1"/>
  <c r="G10" i="2"/>
  <c r="H10" i="2"/>
  <c r="C10" i="3"/>
  <c r="D16" i="3"/>
  <c r="H16" i="3" s="1"/>
  <c r="F14" i="3"/>
  <c r="D14" i="3"/>
  <c r="G14" i="3" s="1"/>
  <c r="I14" i="3"/>
  <c r="H17" i="2"/>
  <c r="H13" i="3"/>
  <c r="H17" i="3"/>
  <c r="I16" i="3"/>
  <c r="F17" i="3"/>
  <c r="F13" i="3"/>
  <c r="F15" i="3"/>
  <c r="I13" i="3"/>
  <c r="D12" i="3"/>
  <c r="H12" i="3" s="1"/>
  <c r="D15" i="3"/>
  <c r="H15" i="3" s="1"/>
  <c r="I15" i="3"/>
  <c r="F16" i="3"/>
  <c r="H20" i="3"/>
  <c r="I19" i="3"/>
  <c r="G20" i="3"/>
  <c r="G18" i="3"/>
  <c r="I11" i="1"/>
  <c r="I12" i="1"/>
  <c r="I21" i="1"/>
  <c r="H23" i="1"/>
  <c r="I20" i="1"/>
  <c r="H24" i="3"/>
  <c r="G15" i="3"/>
  <c r="G17" i="2"/>
  <c r="I22" i="1"/>
  <c r="I23" i="2"/>
  <c r="G24" i="2"/>
  <c r="G16" i="3"/>
  <c r="H22" i="3"/>
  <c r="G19" i="3"/>
  <c r="I18" i="3"/>
  <c r="G20" i="2"/>
  <c r="H20" i="2"/>
  <c r="I19" i="2"/>
  <c r="G21" i="3"/>
  <c r="G12" i="2"/>
  <c r="H16" i="1"/>
  <c r="H18" i="1"/>
  <c r="I11" i="2"/>
  <c r="H12" i="2"/>
  <c r="H19" i="2"/>
  <c r="H24" i="1"/>
  <c r="I23" i="3"/>
  <c r="I21" i="3"/>
  <c r="G23" i="3"/>
  <c r="H23" i="3"/>
  <c r="G22" i="3"/>
  <c r="I12" i="3"/>
  <c r="G13" i="3" l="1"/>
  <c r="G9" i="2"/>
  <c r="H9" i="2"/>
  <c r="H14" i="3"/>
  <c r="I15" i="1"/>
  <c r="H24" i="2"/>
  <c r="G17" i="3"/>
  <c r="H17" i="1"/>
  <c r="H23" i="2"/>
  <c r="G22" i="2"/>
  <c r="H22" i="2"/>
  <c r="H21" i="2"/>
  <c r="I21" i="2"/>
  <c r="G18" i="2"/>
  <c r="I18" i="2"/>
  <c r="H16" i="2"/>
  <c r="G16" i="2"/>
  <c r="I15" i="2"/>
  <c r="G15" i="2"/>
  <c r="G14" i="2"/>
  <c r="H14" i="2"/>
  <c r="I13" i="2"/>
  <c r="H13" i="2"/>
  <c r="H11" i="3"/>
  <c r="G12" i="3"/>
  <c r="I11" i="3"/>
  <c r="F10" i="3"/>
  <c r="D10" i="3"/>
  <c r="D9" i="3"/>
  <c r="H9" i="3" s="1"/>
  <c r="E10" i="3"/>
  <c r="F12" i="3"/>
  <c r="F11" i="3"/>
  <c r="H10" i="3" l="1"/>
  <c r="G10" i="3"/>
  <c r="I9" i="3"/>
  <c r="I10" i="3"/>
  <c r="G11" i="3"/>
</calcChain>
</file>

<file path=xl/sharedStrings.xml><?xml version="1.0" encoding="utf-8"?>
<sst xmlns="http://schemas.openxmlformats.org/spreadsheetml/2006/main" count="139" uniqueCount="78">
  <si>
    <t>DIRECT AND INDIRECT TAXES</t>
  </si>
  <si>
    <t xml:space="preserve">Table 6.1 : REVENUE REALISATION FROM DIRECT TAXES </t>
  </si>
  <si>
    <t>Financial 
Year</t>
  </si>
  <si>
    <t>____________________________________</t>
  </si>
  <si>
    <t>___________________</t>
  </si>
  <si>
    <t>_______________________</t>
  </si>
  <si>
    <t>Corporation 
Tax</t>
  </si>
  <si>
    <t>Income 
Tax</t>
  </si>
  <si>
    <t>Other Direct 
Taxes</t>
  </si>
  <si>
    <t>Total</t>
  </si>
  <si>
    <t xml:space="preserve">Corporation Tax 
</t>
  </si>
  <si>
    <t xml:space="preserve">Income 
Tax 
</t>
  </si>
  <si>
    <t>1</t>
  </si>
  <si>
    <t>2</t>
  </si>
  <si>
    <t>3</t>
  </si>
  <si>
    <t>4</t>
  </si>
  <si>
    <t>5</t>
  </si>
  <si>
    <t xml:space="preserve">        7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</si>
  <si>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</si>
  <si>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</si>
  <si>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</si>
  <si>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</si>
  <si>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</si>
  <si>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</si>
  <si>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</si>
  <si>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>Source : Directorate General of Income Tax.</t>
  </si>
  <si>
    <t xml:space="preserve">Table 6.2: REVENUE REALISATION FROM INDIRECT TAXES </t>
  </si>
  <si>
    <t xml:space="preserve">Financial 
year </t>
  </si>
  <si>
    <t>______________________________________________</t>
  </si>
  <si>
    <t>___________________________________</t>
  </si>
  <si>
    <t>Customs
duties</t>
  </si>
  <si>
    <t>Excise 
Duties</t>
  </si>
  <si>
    <t>Service 
Tax</t>
  </si>
  <si>
    <t>FTT/
IATT</t>
  </si>
  <si>
    <t>Customs Duties</t>
  </si>
  <si>
    <t>6</t>
  </si>
  <si>
    <t xml:space="preserve">   2004-05 </t>
  </si>
  <si>
    <t xml:space="preserve">   2008-09</t>
  </si>
  <si>
    <t>Source : Department of Revenue, Receipt Budgets,  Directorate General of Income Tax</t>
  </si>
  <si>
    <t>FTT:  Foreign Travel Tax.             IATT: Inland Air Travel Tax.            P: Provisional.</t>
  </si>
  <si>
    <t>Note: FTT/IATT abolished since 09.01.2004.</t>
  </si>
  <si>
    <t>Table 6.3: REVENUE REALISATION FROM DIRECT &amp; INDIRECT TAXES</t>
  </si>
  <si>
    <t>____________________________</t>
  </si>
  <si>
    <t>Direct 
Taxes</t>
  </si>
  <si>
    <t>Indirect 
Taxes</t>
  </si>
  <si>
    <t>Total
Taxes</t>
  </si>
  <si>
    <t xml:space="preserve">   2005-06 </t>
  </si>
  <si>
    <t xml:space="preserve">   2007-08 </t>
  </si>
  <si>
    <t>-</t>
  </si>
  <si>
    <t>2009-10</t>
  </si>
  <si>
    <t>(Revenue in Rs Crore)</t>
  </si>
  <si>
    <r>
      <t xml:space="preserve">(Revenue in Rs </t>
    </r>
    <r>
      <rPr>
        <b/>
        <sz val="10"/>
        <rFont val="Tahoma"/>
        <family val="2"/>
      </rPr>
      <t xml:space="preserve"> </t>
    </r>
    <r>
      <rPr>
        <b/>
        <sz val="10"/>
        <rFont val="Times New Roman"/>
        <family val="1"/>
      </rPr>
      <t>Crore)</t>
    </r>
  </si>
  <si>
    <t xml:space="preserve">% Annual Growth </t>
  </si>
  <si>
    <t xml:space="preserve">% Share in Total Taxes </t>
  </si>
  <si>
    <t>Revenue Realization From</t>
  </si>
  <si>
    <t>% Annual Growth</t>
  </si>
  <si>
    <t xml:space="preserve">% Share in Total Direct Taxes </t>
  </si>
  <si>
    <t xml:space="preserve">% Share in Total Indirect Taxes </t>
  </si>
  <si>
    <t xml:space="preserve"> 2010-11</t>
  </si>
  <si>
    <t xml:space="preserve"> 2009-10</t>
  </si>
  <si>
    <t>2010-11</t>
  </si>
  <si>
    <t>2012-13</t>
  </si>
  <si>
    <t>2013-14</t>
  </si>
  <si>
    <t>2014-15</t>
  </si>
  <si>
    <t>2015-16(P)</t>
  </si>
  <si>
    <t>2011-12</t>
  </si>
  <si>
    <t>2015-16*(P)</t>
  </si>
  <si>
    <t xml:space="preserve">  2012-13</t>
  </si>
  <si>
    <t xml:space="preserve">  2013-14</t>
  </si>
  <si>
    <t xml:space="preserve">  2014-15</t>
  </si>
  <si>
    <t xml:space="preserve">  2005-06</t>
  </si>
  <si>
    <t xml:space="preserve">  2006-07</t>
  </si>
  <si>
    <t xml:space="preserve">  2007-08</t>
  </si>
  <si>
    <t xml:space="preserve">  2008-09</t>
  </si>
  <si>
    <t xml:space="preserve">  2010-11</t>
  </si>
  <si>
    <t xml:space="preserve">  2009-10</t>
  </si>
  <si>
    <t xml:space="preserve">  2011-12</t>
  </si>
  <si>
    <t>* 2015-16 as per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</si>
</sst>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</font>
    <font>
      <sz val="10"/>
      <name val="Arial"/>
    </font>
    <font>
      <sz val="10"/>
      <name val="Courie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17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9">
    <xf numFmtId="0" fontId="0" fillId="0" borderId="0" xfId="0"/>
    <xf numFmtId="0" fontId="22" fillId="0" borderId="0" xfId="52" applyFont="1"/>
    <xf numFmtId="0" fontId="26" fillId="24" borderId="0" xfId="52" applyFont="1" applyFill="1" applyAlignment="1" applyProtection="1">
      <alignment horizontal="left"/>
    </xf>
    <xf numFmtId="0" fontId="26" fillId="24" borderId="0" xfId="52" applyFont="1" applyFill="1"/>
    <xf numFmtId="49" fontId="26" fillId="24" borderId="0" xfId="52" applyNumberFormat="1" applyFont="1" applyFill="1"/>
    <xf numFmtId="0" fontId="22" fillId="25" borderId="0" xfId="52" applyFont="1" applyFill="1"/>
    <xf numFmtId="0" fontId="22" fillId="26" borderId="0" xfId="52" applyFont="1" applyFill="1"/>
    <xf numFmtId="0" fontId="22" fillId="24" borderId="10" xfId="52" applyFont="1" applyFill="1" applyBorder="1"/>
    <xf numFmtId="0" fontId="24" fillId="24" borderId="10" xfId="52" applyFont="1" applyFill="1" applyBorder="1"/>
    <xf numFmtId="0" fontId="24" fillId="24" borderId="10" xfId="52" applyFont="1" applyFill="1" applyBorder="1" applyAlignment="1" applyProtection="1">
      <alignment horizontal="right"/>
    </xf>
    <xf numFmtId="0" fontId="0" fillId="24" borderId="11" xfId="0" applyFill="1" applyBorder="1"/>
    <xf numFmtId="0" fontId="0" fillId="24" borderId="12" xfId="0" applyFill="1" applyBorder="1"/>
    <xf numFmtId="0" fontId="24" fillId="24" borderId="13" xfId="39" applyFont="1" applyFill="1" applyBorder="1" applyAlignment="1">
      <alignment horizontal="right" vertical="top"/>
    </xf>
    <xf numFmtId="0" fontId="22" fillId="25" borderId="0" xfId="52" applyFont="1" applyFill="1" applyBorder="1"/>
    <xf numFmtId="0" fontId="22" fillId="25" borderId="14" xfId="52" applyFont="1" applyFill="1" applyBorder="1"/>
    <xf numFmtId="0" fontId="22" fillId="25" borderId="15" xfId="52" applyFont="1" applyFill="1" applyBorder="1"/>
    <xf numFmtId="0" fontId="22" fillId="25" borderId="16" xfId="52" applyFont="1" applyFill="1" applyBorder="1"/>
    <xf numFmtId="0" fontId="22" fillId="26" borderId="17" xfId="52" applyFont="1" applyFill="1" applyBorder="1" applyAlignment="1" applyProtection="1">
      <alignment horizontal="center"/>
    </xf>
    <xf numFmtId="0" fontId="22" fillId="27" borderId="0" xfId="52" applyFont="1" applyFill="1"/>
    <xf numFmtId="0" fontId="0" fillId="27" borderId="0" xfId="0" applyFill="1"/>
    <xf numFmtId="0" fontId="0" fillId="26" borderId="0" xfId="0" applyFill="1"/>
    <xf numFmtId="49" fontId="24" fillId="24" borderId="17" xfId="52" applyNumberFormat="1" applyFont="1" applyFill="1" applyBorder="1" applyAlignment="1" applyProtection="1">
      <alignment horizontal="center" wrapText="1"/>
    </xf>
    <xf numFmtId="0" fontId="24" fillId="24" borderId="17" xfId="52" applyFont="1" applyFill="1" applyBorder="1" applyAlignment="1" applyProtection="1">
      <alignment horizontal="center"/>
    </xf>
    <xf numFmtId="49" fontId="24" fillId="24" borderId="17" xfId="52" applyNumberFormat="1" applyFont="1" applyFill="1" applyBorder="1" applyAlignment="1" applyProtection="1">
      <alignment horizontal="center"/>
    </xf>
    <xf numFmtId="0" fontId="24" fillId="24" borderId="17" xfId="52" applyFont="1" applyFill="1" applyBorder="1" applyAlignment="1">
      <alignment horizontal="center"/>
    </xf>
    <xf numFmtId="0" fontId="24" fillId="25" borderId="17" xfId="52" applyFont="1" applyFill="1" applyBorder="1" applyAlignment="1" applyProtection="1">
      <alignment horizontal="left"/>
    </xf>
    <xf numFmtId="49" fontId="24" fillId="25" borderId="17" xfId="52" applyNumberFormat="1" applyFont="1" applyFill="1" applyBorder="1" applyAlignment="1">
      <alignment horizontal="center"/>
    </xf>
    <xf numFmtId="0" fontId="22" fillId="25" borderId="17" xfId="52" applyFont="1" applyFill="1" applyBorder="1"/>
    <xf numFmtId="0" fontId="22" fillId="25" borderId="17" xfId="52" applyFont="1" applyFill="1" applyBorder="1" applyAlignment="1">
      <alignment horizontal="center"/>
    </xf>
    <xf numFmtId="0" fontId="22" fillId="26" borderId="17" xfId="52" applyFont="1" applyFill="1" applyBorder="1" applyAlignment="1">
      <alignment horizontal="center"/>
    </xf>
    <xf numFmtId="0" fontId="22" fillId="26" borderId="17" xfId="52" applyFont="1" applyFill="1" applyBorder="1" applyAlignment="1"/>
    <xf numFmtId="0" fontId="22" fillId="26" borderId="17" xfId="52" quotePrefix="1" applyFont="1" applyFill="1" applyBorder="1" applyAlignment="1">
      <alignment horizontal="center"/>
    </xf>
    <xf numFmtId="164" fontId="22" fillId="26" borderId="17" xfId="52" applyNumberFormat="1" applyFont="1" applyFill="1" applyBorder="1" applyAlignment="1">
      <alignment horizontal="center"/>
    </xf>
    <xf numFmtId="0" fontId="22" fillId="25" borderId="17" xfId="52" applyFont="1" applyFill="1" applyBorder="1" applyAlignment="1" applyProtection="1">
      <alignment horizontal="center"/>
    </xf>
    <xf numFmtId="0" fontId="22" fillId="25" borderId="17" xfId="52" applyFont="1" applyFill="1" applyBorder="1" applyAlignment="1"/>
    <xf numFmtId="164" fontId="22" fillId="25" borderId="17" xfId="52" applyNumberFormat="1" applyFont="1" applyFill="1" applyBorder="1" applyAlignment="1">
      <alignment horizontal="center"/>
    </xf>
    <xf numFmtId="1" fontId="22" fillId="26" borderId="17" xfId="52" applyNumberFormat="1" applyFont="1" applyFill="1" applyBorder="1" applyAlignment="1">
      <alignment horizontal="center"/>
    </xf>
    <xf numFmtId="0" fontId="22" fillId="27" borderId="17" xfId="52" applyFont="1" applyFill="1" applyBorder="1" applyAlignment="1" applyProtection="1">
      <alignment horizontal="center"/>
    </xf>
    <xf numFmtId="1" fontId="22" fillId="27" borderId="17" xfId="52" applyNumberFormat="1" applyFont="1" applyFill="1" applyBorder="1" applyAlignment="1">
      <alignment horizontal="center"/>
    </xf>
    <xf numFmtId="0" fontId="22" fillId="27" borderId="17" xfId="52" applyFont="1" applyFill="1" applyBorder="1" applyAlignment="1">
      <alignment horizontal="center"/>
    </xf>
    <xf numFmtId="164" fontId="22" fillId="27" borderId="17" xfId="52" applyNumberFormat="1" applyFont="1" applyFill="1" applyBorder="1" applyAlignment="1">
      <alignment horizontal="center"/>
    </xf>
    <xf numFmtId="0" fontId="22" fillId="25" borderId="17" xfId="52" applyFont="1" applyFill="1" applyBorder="1" applyAlignment="1">
      <alignment horizontal="center"/>
    </xf>
    <xf numFmtId="0" fontId="24" fillId="24" borderId="17" xfId="52" applyFont="1" applyFill="1" applyBorder="1" applyAlignment="1" applyProtection="1">
      <alignment horizontal="center" vertical="top" wrapText="1"/>
    </xf>
    <xf numFmtId="49" fontId="24" fillId="24" borderId="17" xfId="52" applyNumberFormat="1" applyFont="1" applyFill="1" applyBorder="1" applyAlignment="1" applyProtection="1">
      <alignment horizontal="center" vertical="top" wrapText="1"/>
    </xf>
    <xf numFmtId="49" fontId="24" fillId="24" borderId="17" xfId="52" applyNumberFormat="1" applyFont="1" applyFill="1" applyBorder="1" applyAlignment="1" applyProtection="1">
      <alignment horizontal="center" vertical="top"/>
    </xf>
    <xf numFmtId="0" fontId="24" fillId="24" borderId="17" xfId="52" applyFont="1" applyFill="1" applyBorder="1" applyAlignment="1">
      <alignment horizontal="center" vertical="top" wrapText="1"/>
    </xf>
    <xf numFmtId="0" fontId="22" fillId="26" borderId="17" xfId="52" applyNumberFormat="1" applyFont="1" applyFill="1" applyBorder="1" applyAlignment="1" applyProtection="1">
      <alignment horizontal="center"/>
    </xf>
    <xf numFmtId="0" fontId="22" fillId="25" borderId="17" xfId="52" applyNumberFormat="1" applyFont="1" applyFill="1" applyBorder="1" applyAlignment="1" applyProtection="1">
      <alignment horizontal="center"/>
    </xf>
    <xf numFmtId="0" fontId="22" fillId="27" borderId="17" xfId="52" applyNumberFormat="1" applyFont="1" applyFill="1" applyBorder="1" applyAlignment="1" applyProtection="1">
      <alignment horizontal="center"/>
    </xf>
    <xf numFmtId="49" fontId="23" fillId="24" borderId="17" xfId="52" applyNumberFormat="1" applyFont="1" applyFill="1" applyBorder="1" applyAlignment="1" applyProtection="1">
      <alignment horizontal="center" vertical="top" wrapText="1"/>
    </xf>
    <xf numFmtId="49" fontId="23" fillId="24" borderId="17" xfId="52" applyNumberFormat="1" applyFont="1" applyFill="1" applyBorder="1" applyAlignment="1" applyProtection="1">
      <alignment horizontal="center" vertical="top"/>
    </xf>
    <xf numFmtId="0" fontId="23" fillId="24" borderId="17" xfId="52" applyFont="1" applyFill="1" applyBorder="1" applyAlignment="1">
      <alignment horizontal="center" vertical="top" wrapText="1"/>
    </xf>
    <xf numFmtId="0" fontId="23" fillId="24" borderId="17" xfId="52" applyFont="1" applyFill="1" applyBorder="1" applyAlignment="1" applyProtection="1">
      <alignment horizontal="center" vertical="top"/>
    </xf>
    <xf numFmtId="0" fontId="23" fillId="24" borderId="17" xfId="52" applyFont="1" applyFill="1" applyBorder="1" applyAlignment="1">
      <alignment horizontal="center"/>
    </xf>
    <xf numFmtId="0" fontId="23" fillId="24" borderId="17" xfId="52" quotePrefix="1" applyFont="1" applyFill="1" applyBorder="1" applyAlignment="1">
      <alignment horizontal="left"/>
    </xf>
    <xf numFmtId="0" fontId="23" fillId="24" borderId="17" xfId="52" applyFont="1" applyFill="1" applyBorder="1" applyAlignment="1">
      <alignment horizontal="center" vertical="top"/>
    </xf>
    <xf numFmtId="0" fontId="22" fillId="26" borderId="17" xfId="52" applyNumberFormat="1" applyFont="1" applyFill="1" applyBorder="1" applyAlignment="1">
      <alignment horizontal="center"/>
    </xf>
    <xf numFmtId="0" fontId="22" fillId="25" borderId="17" xfId="52" applyNumberFormat="1" applyFont="1" applyFill="1" applyBorder="1" applyAlignment="1">
      <alignment horizontal="center"/>
    </xf>
    <xf numFmtId="1" fontId="22" fillId="25" borderId="17" xfId="52" applyNumberFormat="1" applyFont="1" applyFill="1" applyBorder="1" applyAlignment="1">
      <alignment horizontal="center"/>
    </xf>
    <xf numFmtId="0" fontId="0" fillId="25" borderId="0" xfId="0" applyFill="1"/>
    <xf numFmtId="0" fontId="0" fillId="0" borderId="0" xfId="0" applyBorder="1"/>
    <xf numFmtId="0" fontId="0" fillId="24" borderId="18" xfId="0" applyFill="1" applyBorder="1" applyAlignment="1">
      <alignment vertical="center"/>
    </xf>
    <xf numFmtId="0" fontId="24" fillId="24" borderId="17" xfId="52" applyFont="1" applyFill="1" applyBorder="1" applyAlignment="1" applyProtection="1">
      <alignment horizontal="center" vertical="center"/>
    </xf>
    <xf numFmtId="0" fontId="22" fillId="26" borderId="17" xfId="52" applyFont="1" applyFill="1" applyBorder="1" applyAlignment="1" applyProtection="1">
      <alignment horizontal="center" vertical="center"/>
    </xf>
    <xf numFmtId="0" fontId="22" fillId="25" borderId="17" xfId="52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24" borderId="18" xfId="0" applyFill="1" applyBorder="1" applyAlignment="1"/>
    <xf numFmtId="0" fontId="22" fillId="24" borderId="19" xfId="52" applyFont="1" applyFill="1" applyBorder="1" applyAlignment="1"/>
    <xf numFmtId="0" fontId="0" fillId="0" borderId="0" xfId="0" applyAlignment="1"/>
    <xf numFmtId="0" fontId="22" fillId="24" borderId="20" xfId="52" applyFont="1" applyFill="1" applyBorder="1" applyAlignment="1">
      <alignment vertical="center"/>
    </xf>
    <xf numFmtId="0" fontId="24" fillId="25" borderId="17" xfId="52" applyFont="1" applyFill="1" applyBorder="1" applyAlignment="1" applyProtection="1">
      <alignment horizontal="center" vertical="center"/>
    </xf>
    <xf numFmtId="0" fontId="22" fillId="25" borderId="21" xfId="52" applyFont="1" applyFill="1" applyBorder="1" applyAlignment="1">
      <alignment vertical="center"/>
    </xf>
    <xf numFmtId="0" fontId="22" fillId="0" borderId="17" xfId="52" applyFont="1" applyFill="1" applyBorder="1" applyAlignment="1">
      <alignment horizontal="center"/>
    </xf>
    <xf numFmtId="0" fontId="22" fillId="25" borderId="17" xfId="52" quotePrefix="1" applyFont="1" applyFill="1" applyBorder="1" applyAlignment="1">
      <alignment horizontal="center"/>
    </xf>
    <xf numFmtId="0" fontId="24" fillId="24" borderId="17" xfId="52" applyFont="1" applyFill="1" applyBorder="1" applyAlignment="1">
      <alignment horizontal="center"/>
    </xf>
    <xf numFmtId="0" fontId="24" fillId="24" borderId="17" xfId="52" applyFont="1" applyFill="1" applyBorder="1" applyAlignment="1" applyProtection="1">
      <alignment horizontal="center"/>
    </xf>
    <xf numFmtId="0" fontId="22" fillId="25" borderId="22" xfId="52" applyFont="1" applyFill="1" applyBorder="1" applyAlignment="1">
      <alignment horizontal="center"/>
    </xf>
    <xf numFmtId="0" fontId="22" fillId="25" borderId="22" xfId="52" applyNumberFormat="1" applyFont="1" applyFill="1" applyBorder="1" applyAlignment="1" applyProtection="1">
      <alignment horizontal="center"/>
    </xf>
    <xf numFmtId="164" fontId="22" fillId="25" borderId="22" xfId="52" applyNumberFormat="1" applyFont="1" applyFill="1" applyBorder="1" applyAlignment="1">
      <alignment horizontal="center"/>
    </xf>
    <xf numFmtId="49" fontId="24" fillId="24" borderId="27" xfId="52" applyNumberFormat="1" applyFont="1" applyFill="1" applyBorder="1" applyAlignment="1" applyProtection="1">
      <alignment horizontal="center" wrapText="1"/>
    </xf>
    <xf numFmtId="0" fontId="24" fillId="24" borderId="26" xfId="52" applyFont="1" applyFill="1" applyBorder="1" applyAlignment="1" applyProtection="1"/>
    <xf numFmtId="0" fontId="24" fillId="24" borderId="27" xfId="52" applyFont="1" applyFill="1" applyBorder="1" applyAlignment="1">
      <alignment horizontal="center"/>
    </xf>
    <xf numFmtId="0" fontId="24" fillId="25" borderId="26" xfId="52" applyFont="1" applyFill="1" applyBorder="1" applyAlignment="1" applyProtection="1"/>
    <xf numFmtId="0" fontId="22" fillId="25" borderId="27" xfId="52" applyFont="1" applyFill="1" applyBorder="1" applyAlignment="1">
      <alignment horizontal="center"/>
    </xf>
    <xf numFmtId="0" fontId="22" fillId="26" borderId="26" xfId="52" applyFont="1" applyFill="1" applyBorder="1" applyAlignment="1" applyProtection="1"/>
    <xf numFmtId="164" fontId="22" fillId="26" borderId="27" xfId="52" applyNumberFormat="1" applyFont="1" applyFill="1" applyBorder="1" applyAlignment="1">
      <alignment horizontal="center"/>
    </xf>
    <xf numFmtId="0" fontId="22" fillId="25" borderId="26" xfId="52" applyFont="1" applyFill="1" applyBorder="1" applyAlignment="1" applyProtection="1"/>
    <xf numFmtId="164" fontId="22" fillId="25" borderId="27" xfId="52" applyNumberFormat="1" applyFont="1" applyFill="1" applyBorder="1" applyAlignment="1">
      <alignment horizontal="center"/>
    </xf>
    <xf numFmtId="0" fontId="22" fillId="25" borderId="26" xfId="52" applyFont="1" applyFill="1" applyBorder="1" applyAlignment="1" applyProtection="1">
      <alignment horizontal="center" vertical="center"/>
    </xf>
    <xf numFmtId="0" fontId="22" fillId="26" borderId="26" xfId="52" applyFont="1" applyFill="1" applyBorder="1" applyAlignment="1" applyProtection="1">
      <alignment horizontal="center" vertical="center"/>
    </xf>
    <xf numFmtId="0" fontId="23" fillId="24" borderId="17" xfId="52" applyFont="1" applyFill="1" applyBorder="1" applyAlignment="1">
      <alignment horizontal="center"/>
    </xf>
    <xf numFmtId="49" fontId="23" fillId="24" borderId="0" xfId="52" applyNumberFormat="1" applyFont="1" applyFill="1" applyAlignment="1" applyProtection="1">
      <alignment horizontal="center"/>
    </xf>
    <xf numFmtId="49" fontId="23" fillId="24" borderId="0" xfId="52" applyNumberFormat="1" applyFont="1" applyFill="1" applyBorder="1" applyAlignment="1" applyProtection="1">
      <alignment horizontal="center"/>
    </xf>
    <xf numFmtId="0" fontId="24" fillId="25" borderId="17" xfId="52" applyFont="1" applyFill="1" applyBorder="1" applyAlignment="1">
      <alignment horizontal="left" wrapText="1"/>
    </xf>
    <xf numFmtId="0" fontId="23" fillId="24" borderId="17" xfId="52" applyFont="1" applyFill="1" applyBorder="1" applyAlignment="1" applyProtection="1">
      <alignment horizontal="center" vertical="top" wrapText="1"/>
    </xf>
    <xf numFmtId="0" fontId="22" fillId="24" borderId="10" xfId="52" applyFont="1" applyFill="1" applyBorder="1" applyAlignment="1">
      <alignment horizontal="right"/>
    </xf>
    <xf numFmtId="49" fontId="23" fillId="24" borderId="20" xfId="52" applyNumberFormat="1" applyFont="1" applyFill="1" applyBorder="1" applyAlignment="1" applyProtection="1">
      <alignment horizontal="center"/>
    </xf>
    <xf numFmtId="49" fontId="23" fillId="24" borderId="14" xfId="52" applyNumberFormat="1" applyFont="1" applyFill="1" applyBorder="1" applyAlignment="1" applyProtection="1">
      <alignment horizontal="center"/>
    </xf>
    <xf numFmtId="0" fontId="24" fillId="25" borderId="23" xfId="52" applyFont="1" applyFill="1" applyBorder="1" applyAlignment="1">
      <alignment horizontal="left" wrapText="1"/>
    </xf>
    <xf numFmtId="0" fontId="24" fillId="25" borderId="22" xfId="52" applyFont="1" applyFill="1" applyBorder="1" applyAlignment="1">
      <alignment horizontal="left" wrapText="1"/>
    </xf>
    <xf numFmtId="0" fontId="24" fillId="25" borderId="24" xfId="52" applyFont="1" applyFill="1" applyBorder="1" applyAlignment="1">
      <alignment horizontal="left" wrapText="1"/>
    </xf>
    <xf numFmtId="0" fontId="22" fillId="25" borderId="20" xfId="52" applyFont="1" applyFill="1" applyBorder="1" applyAlignment="1">
      <alignment wrapText="1"/>
    </xf>
    <xf numFmtId="0" fontId="22" fillId="25" borderId="0" xfId="52" applyFont="1" applyFill="1" applyBorder="1" applyAlignment="1">
      <alignment wrapText="1"/>
    </xf>
    <xf numFmtId="0" fontId="24" fillId="24" borderId="17" xfId="52" applyFont="1" applyFill="1" applyBorder="1" applyAlignment="1">
      <alignment horizontal="center"/>
    </xf>
    <xf numFmtId="0" fontId="22" fillId="25" borderId="20" xfId="52" applyFont="1" applyFill="1" applyBorder="1" applyAlignment="1">
      <alignment horizontal="left" wrapText="1"/>
    </xf>
    <xf numFmtId="0" fontId="22" fillId="25" borderId="0" xfId="52" applyFont="1" applyFill="1" applyBorder="1" applyAlignment="1">
      <alignment horizontal="left" wrapText="1"/>
    </xf>
    <xf numFmtId="0" fontId="22" fillId="25" borderId="14" xfId="52" applyFont="1" applyFill="1" applyBorder="1" applyAlignment="1">
      <alignment horizontal="left" wrapText="1"/>
    </xf>
    <xf numFmtId="0" fontId="22" fillId="25" borderId="25" xfId="52" applyFont="1" applyFill="1" applyBorder="1" applyAlignment="1" applyProtection="1">
      <alignment horizontal="center" vertical="center"/>
    </xf>
    <xf numFmtId="0" fontId="22" fillId="24" borderId="17" xfId="52" applyFont="1" applyFill="1" applyBorder="1" applyAlignment="1">
      <alignment horizontal="center"/>
    </xf>
    <xf numFmtId="0" fontId="24" fillId="24" borderId="17" xfId="52" applyFont="1" applyFill="1" applyBorder="1" applyAlignment="1" applyProtection="1">
      <alignment horizontal="center" vertical="center" wrapText="1"/>
    </xf>
    <xf numFmtId="0" fontId="24" fillId="25" borderId="28" xfId="52" applyFont="1" applyFill="1" applyBorder="1" applyAlignment="1">
      <alignment horizontal="left" wrapText="1"/>
    </xf>
    <xf numFmtId="0" fontId="24" fillId="25" borderId="29" xfId="52" applyFont="1" applyFill="1" applyBorder="1" applyAlignment="1">
      <alignment horizontal="left" wrapText="1"/>
    </xf>
    <xf numFmtId="0" fontId="24" fillId="25" borderId="30" xfId="52" applyFont="1" applyFill="1" applyBorder="1" applyAlignment="1">
      <alignment horizontal="left" wrapText="1"/>
    </xf>
    <xf numFmtId="0" fontId="24" fillId="24" borderId="17" xfId="52" applyFont="1" applyFill="1" applyBorder="1" applyAlignment="1" applyProtection="1">
      <alignment horizontal="center"/>
    </xf>
    <xf numFmtId="0" fontId="24" fillId="24" borderId="27" xfId="52" applyFont="1" applyFill="1" applyBorder="1" applyAlignment="1">
      <alignment horizontal="center"/>
    </xf>
    <xf numFmtId="0" fontId="24" fillId="25" borderId="26" xfId="52" applyFont="1" applyFill="1" applyBorder="1" applyAlignment="1">
      <alignment horizontal="left" wrapText="1"/>
    </xf>
    <xf numFmtId="0" fontId="24" fillId="25" borderId="27" xfId="52" applyFont="1" applyFill="1" applyBorder="1" applyAlignment="1">
      <alignment horizontal="left" wrapText="1"/>
    </xf>
    <xf numFmtId="0" fontId="24" fillId="24" borderId="26" xfId="52" applyFont="1" applyFill="1" applyBorder="1" applyAlignment="1" applyProtection="1">
      <alignment wrapText="1"/>
    </xf>
    <xf numFmtId="0" fontId="22" fillId="24" borderId="27" xfId="52" applyFont="1" applyFill="1" applyBorder="1" applyAlignment="1">
      <alignment horizontal="center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10" xfId="38"/>
    <cellStyle name="Normal 2 2" xfId="39"/>
    <cellStyle name="Normal 2 3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" xfId="47"/>
    <cellStyle name="Normal 3 2" xfId="48"/>
    <cellStyle name="Normal 4" xfId="49"/>
    <cellStyle name="Normal 5" xfId="50"/>
    <cellStyle name="Normal 6" xfId="51"/>
    <cellStyle name="Normal_Table 6.1-6.2-6.3" xfId="52"/>
    <cellStyle name="Note" xfId="53" builtinId="10" customBuiltin="1"/>
    <cellStyle name="Output" xfId="54" builtinId="21" customBuiltin="1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/>
  <dimension ref="A1:I73"/>
  <sheetViews>
    <sheetView showGridLines="0" view="pageBreakPreview" topLeftCell="A4" zoomScaleSheetLayoutView="100" workbookViewId="0">
      <selection activeCell="I26" sqref="I26"/>
    </sheetView>
  </sheetViews>
  <sheetFormatPr defaultColWidth="9.5703125" defaultRowHeight="12.75"/>
  <cols>
    <col min="1" max="1" width="10.28515625" style="1" customWidth="1"/>
    <col min="2" max="2" width="12.28515625" style="1" customWidth="1"/>
    <col min="3" max="3" width="8.5703125" style="1" customWidth="1"/>
    <col min="4" max="4" width="10.140625" style="1" customWidth="1"/>
    <col min="5" max="5" width="7.42578125" style="1" customWidth="1"/>
    <col min="6" max="6" width="12.28515625" style="1" customWidth="1"/>
    <col min="7" max="7" width="10.7109375" style="1" customWidth="1"/>
    <col min="8" max="8" width="14.5703125" style="1" customWidth="1"/>
    <col min="9" max="9" width="15.28515625" style="1" customWidth="1"/>
    <col min="10" max="17" width="9.5703125" style="1"/>
    <col min="18" max="18" width="50.5703125" style="1" customWidth="1"/>
    <col min="19" max="19" width="9.5703125" style="1"/>
    <col min="20" max="20" width="50.5703125" style="1" customWidth="1"/>
    <col min="21" max="16384" width="9.5703125" style="1"/>
  </cols>
  <sheetData>
    <row r="1" spans="1:9" ht="15.75">
      <c r="A1" s="2"/>
      <c r="B1" s="2"/>
      <c r="C1" s="3"/>
      <c r="D1" s="3"/>
      <c r="E1" s="3"/>
      <c r="F1" s="3"/>
      <c r="G1" s="3"/>
      <c r="H1" s="3"/>
      <c r="I1" s="3"/>
    </row>
    <row r="2" spans="1:9" ht="15.75">
      <c r="A2" s="91" t="s">
        <v>0</v>
      </c>
      <c r="B2" s="91"/>
      <c r="C2" s="91"/>
      <c r="D2" s="91"/>
      <c r="E2" s="91"/>
      <c r="F2" s="91"/>
      <c r="G2" s="91"/>
      <c r="H2" s="91"/>
      <c r="I2" s="91"/>
    </row>
    <row r="3" spans="1:9" ht="15.75">
      <c r="A3" s="4"/>
      <c r="B3" s="4"/>
      <c r="C3" s="4"/>
      <c r="D3" s="4"/>
      <c r="E3" s="4"/>
      <c r="F3" s="4"/>
      <c r="G3" s="3"/>
      <c r="H3" s="3"/>
      <c r="I3" s="3"/>
    </row>
    <row r="4" spans="1:9" ht="15.75">
      <c r="A4" s="92" t="s">
        <v>1</v>
      </c>
      <c r="B4" s="92"/>
      <c r="C4" s="92"/>
      <c r="D4" s="92"/>
      <c r="E4" s="92"/>
      <c r="F4" s="92"/>
      <c r="G4" s="92"/>
      <c r="H4" s="92"/>
      <c r="I4" s="92"/>
    </row>
    <row r="5" spans="1:9" ht="15" customHeight="1">
      <c r="A5" s="7"/>
      <c r="B5" s="7"/>
      <c r="C5" s="7"/>
      <c r="D5" s="7"/>
      <c r="E5" s="7"/>
      <c r="F5" s="7"/>
      <c r="G5" s="7"/>
      <c r="H5" s="95" t="s">
        <v>50</v>
      </c>
      <c r="I5" s="95"/>
    </row>
    <row r="6" spans="1:9" ht="15.75">
      <c r="A6" s="94" t="s">
        <v>2</v>
      </c>
      <c r="B6" s="90" t="s">
        <v>54</v>
      </c>
      <c r="C6" s="90"/>
      <c r="D6" s="90"/>
      <c r="E6" s="90"/>
      <c r="F6" s="90" t="s">
        <v>55</v>
      </c>
      <c r="G6" s="90"/>
      <c r="H6" s="90" t="s">
        <v>56</v>
      </c>
      <c r="I6" s="90"/>
    </row>
    <row r="7" spans="1:9" ht="15.75">
      <c r="A7" s="94"/>
      <c r="B7" s="90" t="s">
        <v>3</v>
      </c>
      <c r="C7" s="90"/>
      <c r="D7" s="90"/>
      <c r="E7" s="90"/>
      <c r="F7" s="90" t="s">
        <v>4</v>
      </c>
      <c r="G7" s="90"/>
      <c r="H7" s="90" t="s">
        <v>5</v>
      </c>
      <c r="I7" s="90"/>
    </row>
    <row r="8" spans="1:9" ht="14.25" customHeight="1">
      <c r="A8" s="94"/>
      <c r="B8" s="49" t="s">
        <v>6</v>
      </c>
      <c r="C8" s="49" t="s">
        <v>7</v>
      </c>
      <c r="D8" s="49" t="s">
        <v>8</v>
      </c>
      <c r="E8" s="50" t="s">
        <v>9</v>
      </c>
      <c r="F8" s="51" t="s">
        <v>6</v>
      </c>
      <c r="G8" s="51" t="s">
        <v>7</v>
      </c>
      <c r="H8" s="51" t="s">
        <v>10</v>
      </c>
      <c r="I8" s="51" t="s">
        <v>11</v>
      </c>
    </row>
    <row r="9" spans="1:9" ht="15.75">
      <c r="A9" s="52" t="s">
        <v>12</v>
      </c>
      <c r="B9" s="50" t="s">
        <v>13</v>
      </c>
      <c r="C9" s="50" t="s">
        <v>14</v>
      </c>
      <c r="D9" s="50" t="s">
        <v>15</v>
      </c>
      <c r="E9" s="50" t="s">
        <v>16</v>
      </c>
      <c r="F9" s="53">
        <v>6</v>
      </c>
      <c r="G9" s="54" t="s">
        <v>17</v>
      </c>
      <c r="H9" s="53">
        <v>8</v>
      </c>
      <c r="I9" s="55">
        <v>9</v>
      </c>
    </row>
    <row r="10" spans="1:9">
      <c r="A10" s="25"/>
      <c r="B10" s="26"/>
      <c r="C10" s="26"/>
      <c r="D10" s="26"/>
      <c r="E10" s="26"/>
      <c r="F10" s="28"/>
      <c r="G10" s="27"/>
      <c r="H10" s="28"/>
      <c r="I10" s="28"/>
    </row>
    <row r="11" spans="1:9" s="6" customFormat="1">
      <c r="A11" s="17" t="s">
        <v>18</v>
      </c>
      <c r="B11" s="46">
        <v>35696</v>
      </c>
      <c r="C11" s="46">
        <v>31764</v>
      </c>
      <c r="D11" s="46">
        <v>845</v>
      </c>
      <c r="E11" s="46">
        <f t="shared" ref="E11:E19" si="0">SUM(B11:D11)</f>
        <v>68305</v>
      </c>
      <c r="F11" s="31" t="s">
        <v>48</v>
      </c>
      <c r="G11" s="31" t="s">
        <v>48</v>
      </c>
      <c r="H11" s="32">
        <f t="shared" ref="H11:H19" si="1">B11/E11*100</f>
        <v>52.259717443818168</v>
      </c>
      <c r="I11" s="32">
        <f t="shared" ref="I11:I19" si="2">C11/E11*100</f>
        <v>46.503184247126853</v>
      </c>
    </row>
    <row r="12" spans="1:9">
      <c r="A12" s="33" t="s">
        <v>19</v>
      </c>
      <c r="B12" s="47">
        <v>36609</v>
      </c>
      <c r="C12" s="47">
        <v>32004</v>
      </c>
      <c r="D12" s="47">
        <v>585</v>
      </c>
      <c r="E12" s="47">
        <f t="shared" si="0"/>
        <v>69198</v>
      </c>
      <c r="F12" s="35">
        <f t="shared" ref="F12:G19" si="3">(B12/B11-1)*100</f>
        <v>2.5577095472882005</v>
      </c>
      <c r="G12" s="35">
        <f t="shared" si="3"/>
        <v>0.75557234605212464</v>
      </c>
      <c r="H12" s="35">
        <f t="shared" si="1"/>
        <v>52.904708228561518</v>
      </c>
      <c r="I12" s="35">
        <f t="shared" si="2"/>
        <v>46.249891615364611</v>
      </c>
    </row>
    <row r="13" spans="1:9" s="6" customFormat="1">
      <c r="A13" s="17" t="s">
        <v>20</v>
      </c>
      <c r="B13" s="46">
        <v>46172</v>
      </c>
      <c r="C13" s="46">
        <v>36866</v>
      </c>
      <c r="D13" s="46">
        <v>50</v>
      </c>
      <c r="E13" s="46">
        <f t="shared" si="0"/>
        <v>83088</v>
      </c>
      <c r="F13" s="32">
        <f t="shared" si="3"/>
        <v>26.121991859925163</v>
      </c>
      <c r="G13" s="32">
        <f t="shared" si="3"/>
        <v>15.191851018622682</v>
      </c>
      <c r="H13" s="32">
        <f t="shared" si="1"/>
        <v>55.569998074330826</v>
      </c>
      <c r="I13" s="32">
        <f t="shared" si="2"/>
        <v>44.369824764105523</v>
      </c>
    </row>
    <row r="14" spans="1:9">
      <c r="A14" s="33" t="s">
        <v>21</v>
      </c>
      <c r="B14" s="47">
        <v>63562</v>
      </c>
      <c r="C14" s="47">
        <v>41387</v>
      </c>
      <c r="D14" s="47">
        <v>140</v>
      </c>
      <c r="E14" s="47">
        <f t="shared" si="0"/>
        <v>105089</v>
      </c>
      <c r="F14" s="35">
        <f t="shared" si="3"/>
        <v>37.663519015853765</v>
      </c>
      <c r="G14" s="35">
        <f t="shared" si="3"/>
        <v>12.263332067487664</v>
      </c>
      <c r="H14" s="35">
        <f t="shared" si="1"/>
        <v>60.483970729572079</v>
      </c>
      <c r="I14" s="35">
        <f t="shared" si="2"/>
        <v>39.382808857254325</v>
      </c>
    </row>
    <row r="15" spans="1:9" s="6" customFormat="1">
      <c r="A15" s="17" t="s">
        <v>22</v>
      </c>
      <c r="B15" s="56">
        <v>82680</v>
      </c>
      <c r="C15" s="56">
        <v>49268</v>
      </c>
      <c r="D15" s="56">
        <v>823</v>
      </c>
      <c r="E15" s="46">
        <f t="shared" si="0"/>
        <v>132771</v>
      </c>
      <c r="F15" s="32">
        <f t="shared" si="3"/>
        <v>30.077719392089609</v>
      </c>
      <c r="G15" s="32">
        <f t="shared" si="3"/>
        <v>19.042211322395918</v>
      </c>
      <c r="H15" s="32">
        <f t="shared" si="1"/>
        <v>62.272634837426843</v>
      </c>
      <c r="I15" s="32">
        <f t="shared" si="2"/>
        <v>37.107500884982414</v>
      </c>
    </row>
    <row r="16" spans="1:9" ht="12" customHeight="1">
      <c r="A16" s="33" t="s">
        <v>23</v>
      </c>
      <c r="B16" s="57">
        <v>101277</v>
      </c>
      <c r="C16" s="57">
        <v>63689</v>
      </c>
      <c r="D16" s="57">
        <v>250</v>
      </c>
      <c r="E16" s="47">
        <f t="shared" si="0"/>
        <v>165216</v>
      </c>
      <c r="F16" s="35">
        <f t="shared" si="3"/>
        <v>22.492743105950662</v>
      </c>
      <c r="G16" s="35">
        <f t="shared" si="3"/>
        <v>29.270520418933188</v>
      </c>
      <c r="H16" s="35">
        <f t="shared" si="1"/>
        <v>61.299753050552006</v>
      </c>
      <c r="I16" s="35">
        <f t="shared" si="2"/>
        <v>38.54892988572535</v>
      </c>
    </row>
    <row r="17" spans="1:9" s="6" customFormat="1">
      <c r="A17" s="17" t="s">
        <v>24</v>
      </c>
      <c r="B17" s="56">
        <v>144318</v>
      </c>
      <c r="C17" s="56">
        <v>85623</v>
      </c>
      <c r="D17" s="56">
        <v>240</v>
      </c>
      <c r="E17" s="46">
        <f t="shared" si="0"/>
        <v>230181</v>
      </c>
      <c r="F17" s="32">
        <f t="shared" si="3"/>
        <v>42.498296750496166</v>
      </c>
      <c r="G17" s="32">
        <f t="shared" si="3"/>
        <v>34.439228124165865</v>
      </c>
      <c r="H17" s="32">
        <f t="shared" si="1"/>
        <v>62.697616223754352</v>
      </c>
      <c r="I17" s="32">
        <f t="shared" si="2"/>
        <v>37.198118002789109</v>
      </c>
    </row>
    <row r="18" spans="1:9">
      <c r="A18" s="33" t="s">
        <v>72</v>
      </c>
      <c r="B18" s="57">
        <v>193561</v>
      </c>
      <c r="C18" s="57">
        <v>120429</v>
      </c>
      <c r="D18" s="57">
        <v>340</v>
      </c>
      <c r="E18" s="47">
        <f t="shared" si="0"/>
        <v>314330</v>
      </c>
      <c r="F18" s="35">
        <f t="shared" si="3"/>
        <v>34.121176845577139</v>
      </c>
      <c r="G18" s="35">
        <f t="shared" si="3"/>
        <v>40.650292561578084</v>
      </c>
      <c r="H18" s="35">
        <f t="shared" si="1"/>
        <v>61.578913880316868</v>
      </c>
      <c r="I18" s="35">
        <f t="shared" si="2"/>
        <v>38.312919543155282</v>
      </c>
    </row>
    <row r="19" spans="1:9" s="6" customFormat="1">
      <c r="A19" s="17" t="s">
        <v>73</v>
      </c>
      <c r="B19" s="56">
        <v>213395</v>
      </c>
      <c r="C19" s="56">
        <v>120034</v>
      </c>
      <c r="D19" s="56">
        <v>389</v>
      </c>
      <c r="E19" s="46">
        <f t="shared" si="0"/>
        <v>333818</v>
      </c>
      <c r="F19" s="32">
        <f t="shared" si="3"/>
        <v>10.24689891042101</v>
      </c>
      <c r="G19" s="32">
        <f t="shared" si="3"/>
        <v>-0.32799408780277428</v>
      </c>
      <c r="H19" s="32">
        <f t="shared" si="1"/>
        <v>63.925552247032812</v>
      </c>
      <c r="I19" s="32">
        <f t="shared" si="2"/>
        <v>35.957917188408054</v>
      </c>
    </row>
    <row r="20" spans="1:9" s="18" customFormat="1">
      <c r="A20" s="17" t="s">
        <v>59</v>
      </c>
      <c r="B20" s="56">
        <v>244725</v>
      </c>
      <c r="C20" s="56">
        <v>132833</v>
      </c>
      <c r="D20" s="56">
        <v>505</v>
      </c>
      <c r="E20" s="46">
        <f t="shared" ref="E20:E26" si="4">SUM(B20:D20)</f>
        <v>378063</v>
      </c>
      <c r="F20" s="32">
        <f t="shared" ref="F20:G26" si="5">(B20/B19-1)*100</f>
        <v>14.68169357295157</v>
      </c>
      <c r="G20" s="32">
        <f t="shared" si="5"/>
        <v>10.662812203209082</v>
      </c>
      <c r="H20" s="32">
        <f t="shared" ref="H20:H26" si="6">B20/E20*100</f>
        <v>64.731274946239111</v>
      </c>
      <c r="I20" s="32">
        <f t="shared" ref="I20:I26" si="7">C20/E20*100</f>
        <v>35.135149432766497</v>
      </c>
    </row>
    <row r="21" spans="1:9" s="6" customFormat="1">
      <c r="A21" s="37" t="s">
        <v>58</v>
      </c>
      <c r="B21" s="38">
        <v>298688</v>
      </c>
      <c r="C21" s="39">
        <v>146258</v>
      </c>
      <c r="D21" s="39">
        <v>1049</v>
      </c>
      <c r="E21" s="48">
        <f t="shared" si="4"/>
        <v>445995</v>
      </c>
      <c r="F21" s="40">
        <f t="shared" si="5"/>
        <v>22.05046480743691</v>
      </c>
      <c r="G21" s="40">
        <f t="shared" si="5"/>
        <v>10.106675299059731</v>
      </c>
      <c r="H21" s="40">
        <f t="shared" si="6"/>
        <v>66.971154385138846</v>
      </c>
      <c r="I21" s="40">
        <f t="shared" si="7"/>
        <v>32.793641184318211</v>
      </c>
    </row>
    <row r="22" spans="1:9" s="18" customFormat="1">
      <c r="A22" s="17" t="s">
        <v>65</v>
      </c>
      <c r="B22" s="36">
        <v>322816</v>
      </c>
      <c r="C22" s="29">
        <v>170181</v>
      </c>
      <c r="D22" s="29">
        <v>990</v>
      </c>
      <c r="E22" s="46">
        <f t="shared" si="4"/>
        <v>493987</v>
      </c>
      <c r="F22" s="32">
        <f t="shared" si="5"/>
        <v>8.0779944289693475</v>
      </c>
      <c r="G22" s="32">
        <f t="shared" si="5"/>
        <v>16.356712111474248</v>
      </c>
      <c r="H22" s="32">
        <f t="shared" si="6"/>
        <v>65.349088133898263</v>
      </c>
      <c r="I22" s="32">
        <f t="shared" si="7"/>
        <v>34.450501733851297</v>
      </c>
    </row>
    <row r="23" spans="1:9" s="6" customFormat="1" ht="13.5" customHeight="1">
      <c r="A23" s="17" t="s">
        <v>61</v>
      </c>
      <c r="B23" s="56">
        <v>356326</v>
      </c>
      <c r="C23" s="56">
        <v>201840</v>
      </c>
      <c r="D23" s="56">
        <v>823</v>
      </c>
      <c r="E23" s="46">
        <f t="shared" si="4"/>
        <v>558989</v>
      </c>
      <c r="F23" s="32">
        <f t="shared" si="5"/>
        <v>10.38052636796194</v>
      </c>
      <c r="G23" s="32">
        <f t="shared" si="5"/>
        <v>18.603134309940582</v>
      </c>
      <c r="H23" s="32">
        <f t="shared" si="6"/>
        <v>63.744724851472924</v>
      </c>
      <c r="I23" s="32">
        <f t="shared" si="7"/>
        <v>36.108045059920677</v>
      </c>
    </row>
    <row r="24" spans="1:9" s="18" customFormat="1">
      <c r="A24" s="37" t="s">
        <v>62</v>
      </c>
      <c r="B24" s="38">
        <v>394678</v>
      </c>
      <c r="C24" s="39">
        <v>242888</v>
      </c>
      <c r="D24" s="39">
        <v>1030</v>
      </c>
      <c r="E24" s="48">
        <f t="shared" si="4"/>
        <v>638596</v>
      </c>
      <c r="F24" s="40">
        <f t="shared" si="5"/>
        <v>10.763177539668733</v>
      </c>
      <c r="G24" s="40">
        <f t="shared" si="5"/>
        <v>20.336900515259604</v>
      </c>
      <c r="H24" s="40">
        <f t="shared" si="6"/>
        <v>61.804020069026421</v>
      </c>
      <c r="I24" s="40">
        <f t="shared" si="7"/>
        <v>38.034688598112112</v>
      </c>
    </row>
    <row r="25" spans="1:9" s="6" customFormat="1">
      <c r="A25" s="17" t="s">
        <v>63</v>
      </c>
      <c r="B25" s="36">
        <v>428925</v>
      </c>
      <c r="C25" s="29">
        <v>265772</v>
      </c>
      <c r="D25" s="29">
        <v>1095</v>
      </c>
      <c r="E25" s="46">
        <f t="shared" si="4"/>
        <v>695792</v>
      </c>
      <c r="F25" s="32">
        <f t="shared" si="5"/>
        <v>8.6772001479687333</v>
      </c>
      <c r="G25" s="32">
        <f t="shared" si="5"/>
        <v>9.4216264286420159</v>
      </c>
      <c r="H25" s="32">
        <f t="shared" si="6"/>
        <v>61.64557798882425</v>
      </c>
      <c r="I25" s="32">
        <f t="shared" si="7"/>
        <v>38.197047393473909</v>
      </c>
    </row>
    <row r="26" spans="1:9" s="18" customFormat="1">
      <c r="A26" s="37" t="s">
        <v>64</v>
      </c>
      <c r="B26" s="38">
        <v>454419</v>
      </c>
      <c r="C26" s="39">
        <v>286801</v>
      </c>
      <c r="D26" s="39">
        <v>1075</v>
      </c>
      <c r="E26" s="48">
        <f t="shared" si="4"/>
        <v>742295</v>
      </c>
      <c r="F26" s="40">
        <f t="shared" si="5"/>
        <v>5.943696450428404</v>
      </c>
      <c r="G26" s="40">
        <f t="shared" si="5"/>
        <v>7.9124211730355443</v>
      </c>
      <c r="H26" s="40">
        <f t="shared" si="6"/>
        <v>61.218114092106234</v>
      </c>
      <c r="I26" s="40">
        <f t="shared" si="7"/>
        <v>38.637064778827821</v>
      </c>
    </row>
    <row r="27" spans="1:9">
      <c r="A27" s="93" t="s">
        <v>25</v>
      </c>
      <c r="B27" s="93"/>
      <c r="C27" s="93"/>
      <c r="D27" s="93"/>
      <c r="E27" s="93"/>
      <c r="F27" s="93"/>
      <c r="G27" s="93"/>
      <c r="H27" s="93"/>
      <c r="I27" s="93"/>
    </row>
    <row r="28" spans="1:9" ht="12.75" customHeight="1">
      <c r="A28" s="5" t="s">
        <v>77</v>
      </c>
      <c r="B28" s="5"/>
      <c r="C28" s="5"/>
      <c r="D28" s="5"/>
      <c r="E28" s="5"/>
      <c r="F28" s="5"/>
      <c r="G28" s="5"/>
      <c r="H28" s="5"/>
      <c r="I28" s="5"/>
    </row>
    <row r="29" spans="1:9" ht="26.25" customHeight="1"/>
    <row r="34" ht="26.25" customHeight="1"/>
    <row r="35" ht="26.25" customHeight="1"/>
    <row r="36" s="6" customFormat="1" ht="26.25" customHeight="1"/>
    <row r="37" ht="26.25" customHeight="1"/>
    <row r="38" s="6" customFormat="1"/>
    <row r="40" s="6" customFormat="1"/>
    <row r="42" s="6" customFormat="1"/>
    <row r="44" s="6" customFormat="1"/>
    <row r="46" s="6" customFormat="1"/>
    <row r="49" ht="12.75" customHeight="1"/>
    <row r="50" ht="12.75" customHeight="1"/>
    <row r="57" ht="4.5" customHeight="1"/>
    <row r="58" s="6" customFormat="1" ht="17.25" customHeight="1"/>
    <row r="60" s="6" customFormat="1"/>
    <row r="62" s="6" customFormat="1"/>
    <row r="64" s="6" customFormat="1"/>
    <row r="66" s="6" customFormat="1"/>
    <row r="68" s="6" customFormat="1" ht="15" customHeight="1"/>
    <row r="72" ht="12.75" customHeight="1"/>
    <row r="73" ht="12.75" customHeight="1"/>
  </sheetData>
  <mergeCells count="11">
    <mergeCell ref="F7:G7"/>
    <mergeCell ref="B7:E7"/>
    <mergeCell ref="A2:I2"/>
    <mergeCell ref="A4:I4"/>
    <mergeCell ref="A27:I27"/>
    <mergeCell ref="F6:G6"/>
    <mergeCell ref="H7:I7"/>
    <mergeCell ref="B6:E6"/>
    <mergeCell ref="A6:A8"/>
    <mergeCell ref="H5:I5"/>
    <mergeCell ref="H6:I6"/>
  </mergeCells>
  <phoneticPr fontId="17" type="noConversion"/>
  <printOptions horizontalCentered="1"/>
  <pageMargins left="0.47" right="0.25" top="0.23" bottom="0.2" header="0" footer="0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topLeftCell="A5" zoomScale="96" zoomScaleSheetLayoutView="96" workbookViewId="0">
      <selection activeCell="E25" sqref="E25"/>
    </sheetView>
  </sheetViews>
  <sheetFormatPr defaultRowHeight="15"/>
  <cols>
    <col min="1" max="1" width="10.7109375" style="65" bestFit="1" customWidth="1"/>
  </cols>
  <sheetData>
    <row r="1" spans="1:9">
      <c r="A1" s="61"/>
      <c r="B1" s="10"/>
      <c r="C1" s="10"/>
      <c r="D1" s="10"/>
      <c r="E1" s="10"/>
      <c r="F1" s="10"/>
      <c r="G1" s="10"/>
      <c r="H1" s="10"/>
      <c r="I1" s="11"/>
    </row>
    <row r="2" spans="1:9" ht="15.75">
      <c r="A2" s="96" t="s">
        <v>26</v>
      </c>
      <c r="B2" s="92"/>
      <c r="C2" s="92"/>
      <c r="D2" s="92"/>
      <c r="E2" s="92"/>
      <c r="F2" s="92"/>
      <c r="G2" s="92"/>
      <c r="H2" s="92"/>
      <c r="I2" s="97"/>
    </row>
    <row r="3" spans="1:9">
      <c r="A3" s="69"/>
      <c r="B3" s="7"/>
      <c r="C3" s="8"/>
      <c r="D3" s="8"/>
      <c r="E3" s="7"/>
      <c r="F3" s="9"/>
      <c r="G3" s="7"/>
      <c r="H3" s="7"/>
      <c r="I3" s="12" t="s">
        <v>50</v>
      </c>
    </row>
    <row r="4" spans="1:9">
      <c r="A4" s="109" t="s">
        <v>27</v>
      </c>
      <c r="B4" s="103" t="s">
        <v>54</v>
      </c>
      <c r="C4" s="103"/>
      <c r="D4" s="103"/>
      <c r="E4" s="103"/>
      <c r="F4" s="103"/>
      <c r="G4" s="103" t="s">
        <v>57</v>
      </c>
      <c r="H4" s="103"/>
      <c r="I4" s="103"/>
    </row>
    <row r="5" spans="1:9">
      <c r="A5" s="109"/>
      <c r="B5" s="108" t="s">
        <v>28</v>
      </c>
      <c r="C5" s="108"/>
      <c r="D5" s="108"/>
      <c r="E5" s="108"/>
      <c r="F5" s="108"/>
      <c r="G5" s="103" t="s">
        <v>29</v>
      </c>
      <c r="H5" s="103"/>
      <c r="I5" s="103"/>
    </row>
    <row r="6" spans="1:9" ht="25.5">
      <c r="A6" s="109"/>
      <c r="B6" s="42" t="s">
        <v>30</v>
      </c>
      <c r="C6" s="43" t="s">
        <v>31</v>
      </c>
      <c r="D6" s="43" t="s">
        <v>32</v>
      </c>
      <c r="E6" s="43" t="s">
        <v>33</v>
      </c>
      <c r="F6" s="44" t="s">
        <v>9</v>
      </c>
      <c r="G6" s="45" t="s">
        <v>34</v>
      </c>
      <c r="H6" s="45" t="s">
        <v>31</v>
      </c>
      <c r="I6" s="45" t="s">
        <v>32</v>
      </c>
    </row>
    <row r="7" spans="1:9">
      <c r="A7" s="62" t="s">
        <v>12</v>
      </c>
      <c r="B7" s="22">
        <v>2</v>
      </c>
      <c r="C7" s="23" t="s">
        <v>14</v>
      </c>
      <c r="D7" s="23" t="s">
        <v>15</v>
      </c>
      <c r="E7" s="23" t="s">
        <v>16</v>
      </c>
      <c r="F7" s="23" t="s">
        <v>35</v>
      </c>
      <c r="G7" s="24">
        <v>7</v>
      </c>
      <c r="H7" s="24">
        <v>8</v>
      </c>
      <c r="I7" s="24">
        <v>9</v>
      </c>
    </row>
    <row r="8" spans="1:9">
      <c r="A8" s="70"/>
      <c r="B8" s="25"/>
      <c r="C8" s="26"/>
      <c r="D8" s="26"/>
      <c r="E8" s="26"/>
      <c r="F8" s="26"/>
      <c r="G8" s="27"/>
      <c r="H8" s="27"/>
      <c r="I8" s="27"/>
    </row>
    <row r="9" spans="1:9">
      <c r="A9" s="63" t="s">
        <v>18</v>
      </c>
      <c r="B9" s="29">
        <v>47542</v>
      </c>
      <c r="C9" s="29">
        <v>68526</v>
      </c>
      <c r="D9" s="29">
        <v>2613</v>
      </c>
      <c r="E9" s="29">
        <v>1133</v>
      </c>
      <c r="F9" s="46">
        <f t="shared" ref="F9:F24" si="0">SUM(B9:E9)</f>
        <v>119814</v>
      </c>
      <c r="G9" s="32">
        <f t="shared" ref="G9:G18" si="1">B9/F9*100</f>
        <v>39.679837080808589</v>
      </c>
      <c r="H9" s="32">
        <f t="shared" ref="H9:H18" si="2">C9/F9*100</f>
        <v>57.1936501577445</v>
      </c>
      <c r="I9" s="32">
        <f t="shared" ref="I9:I24" si="3">D9/F9*100</f>
        <v>2.1808803645650761</v>
      </c>
    </row>
    <row r="10" spans="1:9">
      <c r="A10" s="64" t="s">
        <v>19</v>
      </c>
      <c r="B10" s="28">
        <v>40268</v>
      </c>
      <c r="C10" s="28">
        <v>72555</v>
      </c>
      <c r="D10" s="28">
        <v>3302</v>
      </c>
      <c r="E10" s="28">
        <v>1193</v>
      </c>
      <c r="F10" s="47">
        <f t="shared" si="0"/>
        <v>117318</v>
      </c>
      <c r="G10" s="35">
        <f t="shared" si="1"/>
        <v>34.323803678889853</v>
      </c>
      <c r="H10" s="35">
        <f t="shared" si="2"/>
        <v>61.844729708996063</v>
      </c>
      <c r="I10" s="35">
        <f t="shared" si="3"/>
        <v>2.8145723588878093</v>
      </c>
    </row>
    <row r="11" spans="1:9">
      <c r="A11" s="63" t="s">
        <v>20</v>
      </c>
      <c r="B11" s="29">
        <v>44852</v>
      </c>
      <c r="C11" s="29">
        <v>82310</v>
      </c>
      <c r="D11" s="29">
        <v>4122</v>
      </c>
      <c r="E11" s="29">
        <v>1324</v>
      </c>
      <c r="F11" s="46">
        <f t="shared" si="0"/>
        <v>132608</v>
      </c>
      <c r="G11" s="32">
        <f t="shared" si="1"/>
        <v>33.822997104247108</v>
      </c>
      <c r="H11" s="32">
        <f t="shared" si="2"/>
        <v>62.070161679536682</v>
      </c>
      <c r="I11" s="32">
        <f t="shared" si="3"/>
        <v>3.1084097490347489</v>
      </c>
    </row>
    <row r="12" spans="1:9">
      <c r="A12" s="64" t="s">
        <v>21</v>
      </c>
      <c r="B12" s="28">
        <v>48629</v>
      </c>
      <c r="C12" s="28">
        <v>90774</v>
      </c>
      <c r="D12" s="28">
        <v>7891</v>
      </c>
      <c r="E12" s="28">
        <v>1314</v>
      </c>
      <c r="F12" s="47">
        <f t="shared" si="0"/>
        <v>148608</v>
      </c>
      <c r="G12" s="35">
        <f t="shared" si="1"/>
        <v>32.72300279931094</v>
      </c>
      <c r="H12" s="35">
        <f t="shared" si="2"/>
        <v>61.082848837209305</v>
      </c>
      <c r="I12" s="35">
        <f t="shared" si="3"/>
        <v>5.3099429371231697</v>
      </c>
    </row>
    <row r="13" spans="1:9">
      <c r="A13" s="63" t="s">
        <v>36</v>
      </c>
      <c r="B13" s="29">
        <v>57611</v>
      </c>
      <c r="C13" s="29">
        <v>99125</v>
      </c>
      <c r="D13" s="29">
        <v>14200</v>
      </c>
      <c r="E13" s="31" t="s">
        <v>48</v>
      </c>
      <c r="F13" s="46">
        <f t="shared" si="0"/>
        <v>170936</v>
      </c>
      <c r="G13" s="32">
        <f t="shared" si="1"/>
        <v>33.703257359479572</v>
      </c>
      <c r="H13" s="32">
        <f t="shared" si="2"/>
        <v>57.989539944774648</v>
      </c>
      <c r="I13" s="32">
        <f t="shared" si="3"/>
        <v>8.3072026957457759</v>
      </c>
    </row>
    <row r="14" spans="1:9">
      <c r="A14" s="64" t="s">
        <v>70</v>
      </c>
      <c r="B14" s="28">
        <v>65067</v>
      </c>
      <c r="C14" s="28">
        <v>111226</v>
      </c>
      <c r="D14" s="28">
        <v>23055</v>
      </c>
      <c r="E14" s="73" t="s">
        <v>48</v>
      </c>
      <c r="F14" s="47">
        <f t="shared" si="0"/>
        <v>199348</v>
      </c>
      <c r="G14" s="35">
        <f t="shared" si="1"/>
        <v>32.639906093866003</v>
      </c>
      <c r="H14" s="35">
        <f t="shared" si="2"/>
        <v>55.794891345787271</v>
      </c>
      <c r="I14" s="35">
        <f t="shared" si="3"/>
        <v>11.56520256034673</v>
      </c>
    </row>
    <row r="15" spans="1:9">
      <c r="A15" s="63" t="s">
        <v>71</v>
      </c>
      <c r="B15" s="29">
        <v>86304</v>
      </c>
      <c r="C15" s="29">
        <v>117088</v>
      </c>
      <c r="D15" s="29">
        <v>37484</v>
      </c>
      <c r="E15" s="31" t="s">
        <v>48</v>
      </c>
      <c r="F15" s="46">
        <f t="shared" si="0"/>
        <v>240876</v>
      </c>
      <c r="G15" s="32">
        <f t="shared" si="1"/>
        <v>35.829223334827873</v>
      </c>
      <c r="H15" s="32">
        <f t="shared" si="2"/>
        <v>48.609242929972268</v>
      </c>
      <c r="I15" s="32">
        <f t="shared" si="3"/>
        <v>15.561533735199854</v>
      </c>
    </row>
    <row r="16" spans="1:9">
      <c r="A16" s="64" t="s">
        <v>72</v>
      </c>
      <c r="B16" s="28">
        <v>104119</v>
      </c>
      <c r="C16" s="28">
        <v>123611</v>
      </c>
      <c r="D16" s="28">
        <v>51301</v>
      </c>
      <c r="E16" s="73" t="s">
        <v>48</v>
      </c>
      <c r="F16" s="47">
        <f t="shared" si="0"/>
        <v>279031</v>
      </c>
      <c r="G16" s="35">
        <f t="shared" si="1"/>
        <v>37.314491938171749</v>
      </c>
      <c r="H16" s="35">
        <f t="shared" si="2"/>
        <v>44.3000956882927</v>
      </c>
      <c r="I16" s="35">
        <f t="shared" si="3"/>
        <v>18.385412373535555</v>
      </c>
    </row>
    <row r="17" spans="1:9">
      <c r="A17" s="63" t="s">
        <v>73</v>
      </c>
      <c r="B17" s="29">
        <v>99879</v>
      </c>
      <c r="C17" s="29">
        <v>108613</v>
      </c>
      <c r="D17" s="29">
        <v>60941</v>
      </c>
      <c r="E17" s="31" t="s">
        <v>48</v>
      </c>
      <c r="F17" s="46">
        <f t="shared" si="0"/>
        <v>269433</v>
      </c>
      <c r="G17" s="32">
        <f t="shared" si="1"/>
        <v>37.070069367894803</v>
      </c>
      <c r="H17" s="32">
        <f t="shared" si="2"/>
        <v>40.311691589374725</v>
      </c>
      <c r="I17" s="32">
        <f t="shared" si="3"/>
        <v>22.618239042730476</v>
      </c>
    </row>
    <row r="18" spans="1:9">
      <c r="A18" s="64" t="s">
        <v>75</v>
      </c>
      <c r="B18" s="28">
        <v>83324</v>
      </c>
      <c r="C18" s="28">
        <v>103621</v>
      </c>
      <c r="D18" s="28">
        <v>58422</v>
      </c>
      <c r="E18" s="73" t="s">
        <v>48</v>
      </c>
      <c r="F18" s="47">
        <f t="shared" si="0"/>
        <v>245367</v>
      </c>
      <c r="G18" s="35">
        <f t="shared" si="1"/>
        <v>33.958926832051581</v>
      </c>
      <c r="H18" s="35">
        <f t="shared" si="2"/>
        <v>42.231025362008744</v>
      </c>
      <c r="I18" s="35">
        <f t="shared" si="3"/>
        <v>23.810047805939675</v>
      </c>
    </row>
    <row r="19" spans="1:9">
      <c r="A19" s="63" t="s">
        <v>74</v>
      </c>
      <c r="B19" s="29">
        <v>135813</v>
      </c>
      <c r="C19" s="29">
        <v>138299</v>
      </c>
      <c r="D19" s="29">
        <v>71016</v>
      </c>
      <c r="E19" s="31" t="s">
        <v>48</v>
      </c>
      <c r="F19" s="46">
        <f>SUM(B19:E19)</f>
        <v>345128</v>
      </c>
      <c r="G19" s="32">
        <f t="shared" ref="G19:G24" si="4">B19/F19*100</f>
        <v>39.351486984539072</v>
      </c>
      <c r="H19" s="32">
        <f t="shared" ref="H19:H24" si="5">C19/F19*100</f>
        <v>40.071799448320618</v>
      </c>
      <c r="I19" s="32">
        <f>D19/F19*100</f>
        <v>20.576713567140306</v>
      </c>
    </row>
    <row r="20" spans="1:9" s="19" customFormat="1">
      <c r="A20" s="64" t="s">
        <v>76</v>
      </c>
      <c r="B20" s="41">
        <v>149328</v>
      </c>
      <c r="C20" s="41">
        <v>144901</v>
      </c>
      <c r="D20" s="41">
        <v>97509</v>
      </c>
      <c r="E20" s="73" t="s">
        <v>48</v>
      </c>
      <c r="F20" s="47">
        <f t="shared" si="0"/>
        <v>391738</v>
      </c>
      <c r="G20" s="35">
        <f t="shared" si="4"/>
        <v>38.119355283378177</v>
      </c>
      <c r="H20" s="35">
        <f t="shared" si="5"/>
        <v>36.989263232058164</v>
      </c>
      <c r="I20" s="35">
        <f t="shared" si="3"/>
        <v>24.891381484563663</v>
      </c>
    </row>
    <row r="21" spans="1:9" s="20" customFormat="1">
      <c r="A21" s="63" t="s">
        <v>67</v>
      </c>
      <c r="B21" s="29">
        <v>165346</v>
      </c>
      <c r="C21" s="29">
        <v>176535</v>
      </c>
      <c r="D21" s="29">
        <v>132601</v>
      </c>
      <c r="E21" s="31" t="s">
        <v>48</v>
      </c>
      <c r="F21" s="46">
        <f t="shared" si="0"/>
        <v>474482</v>
      </c>
      <c r="G21" s="32">
        <f t="shared" si="4"/>
        <v>34.847686529731369</v>
      </c>
      <c r="H21" s="32">
        <f t="shared" si="5"/>
        <v>37.205837102355829</v>
      </c>
      <c r="I21" s="32">
        <f t="shared" si="3"/>
        <v>27.946476367912798</v>
      </c>
    </row>
    <row r="22" spans="1:9" s="19" customFormat="1">
      <c r="A22" s="64" t="s">
        <v>68</v>
      </c>
      <c r="B22" s="41">
        <v>169469</v>
      </c>
      <c r="C22" s="41">
        <v>172033</v>
      </c>
      <c r="D22" s="41">
        <v>154736</v>
      </c>
      <c r="E22" s="73" t="s">
        <v>48</v>
      </c>
      <c r="F22" s="47">
        <f t="shared" si="0"/>
        <v>496238</v>
      </c>
      <c r="G22" s="35">
        <f t="shared" si="4"/>
        <v>34.150750244842193</v>
      </c>
      <c r="H22" s="35">
        <f t="shared" si="5"/>
        <v>34.66743780202242</v>
      </c>
      <c r="I22" s="35">
        <f t="shared" si="3"/>
        <v>31.181811953135391</v>
      </c>
    </row>
    <row r="23" spans="1:9" s="20" customFormat="1">
      <c r="A23" s="63" t="s">
        <v>69</v>
      </c>
      <c r="B23" s="29">
        <v>187856</v>
      </c>
      <c r="C23" s="29">
        <v>188238</v>
      </c>
      <c r="D23" s="29">
        <v>168063</v>
      </c>
      <c r="E23" s="31" t="s">
        <v>48</v>
      </c>
      <c r="F23" s="46">
        <f t="shared" si="0"/>
        <v>544157</v>
      </c>
      <c r="G23" s="32">
        <f t="shared" si="4"/>
        <v>34.522389677978964</v>
      </c>
      <c r="H23" s="32">
        <f t="shared" si="5"/>
        <v>34.592590006193063</v>
      </c>
      <c r="I23" s="32">
        <f t="shared" si="3"/>
        <v>30.885020315827973</v>
      </c>
    </row>
    <row r="24" spans="1:9" s="19" customFormat="1">
      <c r="A24" s="64" t="s">
        <v>66</v>
      </c>
      <c r="B24" s="41">
        <v>210276</v>
      </c>
      <c r="C24" s="41">
        <v>287149</v>
      </c>
      <c r="D24" s="41">
        <v>211396</v>
      </c>
      <c r="E24" s="73" t="s">
        <v>48</v>
      </c>
      <c r="F24" s="47">
        <f t="shared" si="0"/>
        <v>708821</v>
      </c>
      <c r="G24" s="35">
        <f t="shared" si="4"/>
        <v>29.665599636579614</v>
      </c>
      <c r="H24" s="35">
        <f t="shared" si="5"/>
        <v>40.510791864236531</v>
      </c>
      <c r="I24" s="35">
        <f t="shared" si="3"/>
        <v>29.823608499183855</v>
      </c>
    </row>
    <row r="25" spans="1:9" s="19" customFormat="1">
      <c r="A25" s="107" t="s">
        <v>77</v>
      </c>
      <c r="B25" s="107"/>
      <c r="C25" s="107"/>
      <c r="D25" s="76"/>
      <c r="E25" s="76"/>
      <c r="F25" s="77"/>
      <c r="G25" s="78"/>
      <c r="H25" s="78"/>
      <c r="I25" s="78"/>
    </row>
    <row r="26" spans="1:9">
      <c r="A26" s="98" t="s">
        <v>38</v>
      </c>
      <c r="B26" s="99"/>
      <c r="C26" s="99"/>
      <c r="D26" s="99"/>
      <c r="E26" s="99"/>
      <c r="F26" s="99"/>
      <c r="G26" s="99"/>
      <c r="H26" s="99"/>
      <c r="I26" s="100"/>
    </row>
    <row r="27" spans="1:9" ht="15" customHeight="1">
      <c r="A27" s="104" t="s">
        <v>39</v>
      </c>
      <c r="B27" s="105"/>
      <c r="C27" s="105"/>
      <c r="D27" s="105"/>
      <c r="E27" s="105"/>
      <c r="F27" s="105"/>
      <c r="G27" s="105"/>
      <c r="H27" s="105"/>
      <c r="I27" s="106"/>
    </row>
    <row r="28" spans="1:9" ht="15" customHeight="1">
      <c r="A28" s="101" t="s">
        <v>40</v>
      </c>
      <c r="B28" s="102"/>
      <c r="C28" s="102"/>
      <c r="D28" s="102"/>
      <c r="E28" s="102"/>
      <c r="F28" s="102"/>
      <c r="G28" s="13"/>
      <c r="H28" s="13"/>
      <c r="I28" s="14"/>
    </row>
    <row r="29" spans="1:9" ht="15.75" thickBot="1">
      <c r="A29" s="71"/>
      <c r="B29" s="15"/>
      <c r="C29" s="15"/>
      <c r="D29" s="15"/>
      <c r="E29" s="15"/>
      <c r="F29" s="15"/>
      <c r="G29" s="15"/>
      <c r="H29" s="15"/>
      <c r="I29" s="16"/>
    </row>
  </sheetData>
  <mergeCells count="10">
    <mergeCell ref="A2:I2"/>
    <mergeCell ref="A26:I26"/>
    <mergeCell ref="A28:F28"/>
    <mergeCell ref="B4:F4"/>
    <mergeCell ref="G4:I4"/>
    <mergeCell ref="A27:I27"/>
    <mergeCell ref="A25:C25"/>
    <mergeCell ref="G5:I5"/>
    <mergeCell ref="B5:F5"/>
    <mergeCell ref="A4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topLeftCell="A15" zoomScale="91" zoomScaleSheetLayoutView="91" workbookViewId="0">
      <selection activeCell="I23" sqref="I23"/>
    </sheetView>
  </sheetViews>
  <sheetFormatPr defaultRowHeight="15"/>
  <cols>
    <col min="1" max="1" width="10.28515625" style="68" bestFit="1" customWidth="1"/>
    <col min="2" max="3" width="9.28515625" bestFit="1" customWidth="1"/>
    <col min="4" max="4" width="9.85546875" bestFit="1" customWidth="1"/>
    <col min="5" max="5" width="9.28515625" bestFit="1" customWidth="1"/>
    <col min="6" max="6" width="9" customWidth="1"/>
    <col min="7" max="7" width="8.140625" customWidth="1"/>
    <col min="8" max="8" width="9.28515625" bestFit="1" customWidth="1"/>
    <col min="9" max="9" width="12.7109375" customWidth="1"/>
  </cols>
  <sheetData>
    <row r="1" spans="1:13">
      <c r="A1" s="66"/>
      <c r="B1" s="10"/>
      <c r="C1" s="10"/>
      <c r="D1" s="10"/>
      <c r="E1" s="10"/>
      <c r="F1" s="10"/>
      <c r="G1" s="10"/>
      <c r="H1" s="10"/>
      <c r="I1" s="11"/>
    </row>
    <row r="2" spans="1:13" ht="15.75">
      <c r="A2" s="96" t="s">
        <v>41</v>
      </c>
      <c r="B2" s="92"/>
      <c r="C2" s="92"/>
      <c r="D2" s="92"/>
      <c r="E2" s="92"/>
      <c r="F2" s="92"/>
      <c r="G2" s="92"/>
      <c r="H2" s="92"/>
      <c r="I2" s="97"/>
    </row>
    <row r="3" spans="1:13">
      <c r="A3" s="67"/>
      <c r="B3" s="7"/>
      <c r="C3" s="8"/>
      <c r="D3" s="8"/>
      <c r="E3" s="9"/>
      <c r="F3" s="7"/>
      <c r="G3" s="7"/>
      <c r="H3" s="7"/>
      <c r="I3" s="12" t="s">
        <v>51</v>
      </c>
    </row>
    <row r="4" spans="1:13">
      <c r="A4" s="117" t="s">
        <v>27</v>
      </c>
      <c r="B4" s="103" t="s">
        <v>54</v>
      </c>
      <c r="C4" s="103"/>
      <c r="D4" s="103"/>
      <c r="E4" s="113" t="s">
        <v>52</v>
      </c>
      <c r="F4" s="113"/>
      <c r="G4" s="113"/>
      <c r="H4" s="103" t="s">
        <v>53</v>
      </c>
      <c r="I4" s="114"/>
    </row>
    <row r="5" spans="1:13">
      <c r="A5" s="117"/>
      <c r="B5" s="103" t="s">
        <v>42</v>
      </c>
      <c r="C5" s="103"/>
      <c r="D5" s="103"/>
      <c r="E5" s="113" t="s">
        <v>42</v>
      </c>
      <c r="F5" s="113"/>
      <c r="G5" s="113"/>
      <c r="H5" s="108" t="s">
        <v>5</v>
      </c>
      <c r="I5" s="118"/>
    </row>
    <row r="6" spans="1:13" ht="26.25">
      <c r="A6" s="117"/>
      <c r="B6" s="21" t="s">
        <v>43</v>
      </c>
      <c r="C6" s="21" t="s">
        <v>44</v>
      </c>
      <c r="D6" s="21" t="s">
        <v>45</v>
      </c>
      <c r="E6" s="21" t="s">
        <v>43</v>
      </c>
      <c r="F6" s="21" t="s">
        <v>44</v>
      </c>
      <c r="G6" s="21" t="s">
        <v>45</v>
      </c>
      <c r="H6" s="21" t="s">
        <v>43</v>
      </c>
      <c r="I6" s="79" t="s">
        <v>44</v>
      </c>
    </row>
    <row r="7" spans="1:13">
      <c r="A7" s="80" t="s">
        <v>12</v>
      </c>
      <c r="B7" s="75">
        <v>2</v>
      </c>
      <c r="C7" s="23" t="s">
        <v>14</v>
      </c>
      <c r="D7" s="23" t="s">
        <v>15</v>
      </c>
      <c r="E7" s="23" t="s">
        <v>16</v>
      </c>
      <c r="F7" s="23" t="s">
        <v>35</v>
      </c>
      <c r="G7" s="74">
        <v>7</v>
      </c>
      <c r="H7" s="74">
        <v>8</v>
      </c>
      <c r="I7" s="81">
        <v>9</v>
      </c>
    </row>
    <row r="8" spans="1:13">
      <c r="A8" s="82"/>
      <c r="B8" s="26"/>
      <c r="C8" s="26"/>
      <c r="D8" s="26"/>
      <c r="E8" s="26"/>
      <c r="F8" s="27"/>
      <c r="G8" s="27"/>
      <c r="H8" s="41"/>
      <c r="I8" s="83"/>
    </row>
    <row r="9" spans="1:13">
      <c r="A9" s="84" t="s">
        <v>18</v>
      </c>
      <c r="B9" s="29">
        <f>'Table 6.1 Direct Taxes'!E11</f>
        <v>68305</v>
      </c>
      <c r="C9" s="30">
        <f>'Table 6.2 Indirect Taxes'!F9</f>
        <v>119814</v>
      </c>
      <c r="D9" s="29">
        <f t="shared" ref="D9:D24" si="0">SUM(B9:C9)</f>
        <v>188119</v>
      </c>
      <c r="E9" s="31" t="s">
        <v>48</v>
      </c>
      <c r="F9" s="31" t="s">
        <v>48</v>
      </c>
      <c r="G9" s="31" t="s">
        <v>48</v>
      </c>
      <c r="H9" s="32">
        <f t="shared" ref="H9:H17" si="1">B9/D9*100</f>
        <v>36.309463690536312</v>
      </c>
      <c r="I9" s="85">
        <f t="shared" ref="I9:I17" si="2">C9/D9*100</f>
        <v>63.690536309463688</v>
      </c>
      <c r="M9" s="60"/>
    </row>
    <row r="10" spans="1:13">
      <c r="A10" s="86" t="s">
        <v>19</v>
      </c>
      <c r="B10" s="41">
        <v>69198</v>
      </c>
      <c r="C10" s="34">
        <f>'Table 6.2 Indirect Taxes'!F10</f>
        <v>117318</v>
      </c>
      <c r="D10" s="41">
        <f t="shared" si="0"/>
        <v>186516</v>
      </c>
      <c r="E10" s="35">
        <f t="shared" ref="E10:G24" si="3">(B10/B9-1)*100</f>
        <v>1.307371349095976</v>
      </c>
      <c r="F10" s="35">
        <f t="shared" si="3"/>
        <v>-2.0832290049576874</v>
      </c>
      <c r="G10" s="35">
        <f t="shared" si="3"/>
        <v>-0.85212020051137483</v>
      </c>
      <c r="H10" s="35">
        <f t="shared" si="1"/>
        <v>37.100302386926593</v>
      </c>
      <c r="I10" s="87">
        <f t="shared" si="2"/>
        <v>62.899697613073414</v>
      </c>
    </row>
    <row r="11" spans="1:13">
      <c r="A11" s="84" t="s">
        <v>20</v>
      </c>
      <c r="B11" s="29">
        <v>83088</v>
      </c>
      <c r="C11" s="30">
        <f>'Table 6.2 Indirect Taxes'!F11</f>
        <v>132608</v>
      </c>
      <c r="D11" s="29">
        <f t="shared" si="0"/>
        <v>215696</v>
      </c>
      <c r="E11" s="32">
        <f t="shared" si="3"/>
        <v>20.072834474984823</v>
      </c>
      <c r="F11" s="32">
        <f t="shared" si="3"/>
        <v>13.032953170016537</v>
      </c>
      <c r="G11" s="32">
        <f t="shared" si="3"/>
        <v>15.644770421840493</v>
      </c>
      <c r="H11" s="32">
        <f t="shared" si="1"/>
        <v>38.520881240264075</v>
      </c>
      <c r="I11" s="85">
        <f t="shared" si="2"/>
        <v>61.479118759735925</v>
      </c>
    </row>
    <row r="12" spans="1:13">
      <c r="A12" s="86" t="s">
        <v>21</v>
      </c>
      <c r="B12" s="41">
        <v>105088</v>
      </c>
      <c r="C12" s="34">
        <v>148608</v>
      </c>
      <c r="D12" s="41">
        <f t="shared" si="0"/>
        <v>253696</v>
      </c>
      <c r="E12" s="35">
        <f t="shared" si="3"/>
        <v>26.477951088003081</v>
      </c>
      <c r="F12" s="35">
        <f t="shared" si="3"/>
        <v>12.065637065637059</v>
      </c>
      <c r="G12" s="35">
        <f t="shared" si="3"/>
        <v>17.617387434166609</v>
      </c>
      <c r="H12" s="35">
        <f t="shared" si="1"/>
        <v>41.422805247225028</v>
      </c>
      <c r="I12" s="87">
        <f t="shared" si="2"/>
        <v>58.577194752774972</v>
      </c>
    </row>
    <row r="13" spans="1:13">
      <c r="A13" s="84" t="s">
        <v>36</v>
      </c>
      <c r="B13" s="29">
        <v>132771</v>
      </c>
      <c r="C13" s="30">
        <v>170936</v>
      </c>
      <c r="D13" s="29">
        <f t="shared" si="0"/>
        <v>303707</v>
      </c>
      <c r="E13" s="32">
        <f t="shared" si="3"/>
        <v>26.342684226552993</v>
      </c>
      <c r="F13" s="32">
        <f t="shared" si="3"/>
        <v>15.024763135228248</v>
      </c>
      <c r="G13" s="32">
        <f t="shared" si="3"/>
        <v>19.712963546922289</v>
      </c>
      <c r="H13" s="32">
        <f t="shared" si="1"/>
        <v>43.716806000520236</v>
      </c>
      <c r="I13" s="85">
        <f t="shared" si="2"/>
        <v>56.283193999479764</v>
      </c>
    </row>
    <row r="14" spans="1:13">
      <c r="A14" s="86" t="s">
        <v>46</v>
      </c>
      <c r="B14" s="41">
        <v>165216</v>
      </c>
      <c r="C14" s="34">
        <v>199348</v>
      </c>
      <c r="D14" s="41">
        <f t="shared" si="0"/>
        <v>364564</v>
      </c>
      <c r="E14" s="35">
        <f t="shared" si="3"/>
        <v>24.436812255688366</v>
      </c>
      <c r="F14" s="35">
        <f t="shared" si="3"/>
        <v>16.621425562783742</v>
      </c>
      <c r="G14" s="35">
        <f t="shared" si="3"/>
        <v>20.038063001511318</v>
      </c>
      <c r="H14" s="35">
        <f t="shared" si="1"/>
        <v>45.318791762214587</v>
      </c>
      <c r="I14" s="87">
        <f t="shared" si="2"/>
        <v>54.681208237785405</v>
      </c>
    </row>
    <row r="15" spans="1:13">
      <c r="A15" s="84" t="s">
        <v>24</v>
      </c>
      <c r="B15" s="29">
        <v>230181</v>
      </c>
      <c r="C15" s="30">
        <v>241538</v>
      </c>
      <c r="D15" s="29">
        <f t="shared" si="0"/>
        <v>471719</v>
      </c>
      <c r="E15" s="32">
        <f t="shared" si="3"/>
        <v>39.321252178965715</v>
      </c>
      <c r="F15" s="32">
        <f t="shared" si="3"/>
        <v>21.16399462246925</v>
      </c>
      <c r="G15" s="32">
        <f t="shared" si="3"/>
        <v>29.392644364226861</v>
      </c>
      <c r="H15" s="32">
        <f t="shared" si="1"/>
        <v>48.796211303763471</v>
      </c>
      <c r="I15" s="85">
        <f t="shared" si="2"/>
        <v>51.203788696236529</v>
      </c>
    </row>
    <row r="16" spans="1:13">
      <c r="A16" s="86" t="s">
        <v>47</v>
      </c>
      <c r="B16" s="41">
        <v>314330</v>
      </c>
      <c r="C16" s="34">
        <v>279031</v>
      </c>
      <c r="D16" s="41">
        <f t="shared" si="0"/>
        <v>593361</v>
      </c>
      <c r="E16" s="35">
        <f t="shared" si="3"/>
        <v>36.557752377476845</v>
      </c>
      <c r="F16" s="35">
        <f t="shared" si="3"/>
        <v>15.522609278871236</v>
      </c>
      <c r="G16" s="35">
        <f t="shared" si="3"/>
        <v>25.786962153315862</v>
      </c>
      <c r="H16" s="35">
        <f t="shared" si="1"/>
        <v>52.974496133045477</v>
      </c>
      <c r="I16" s="87">
        <f t="shared" si="2"/>
        <v>47.025503866954523</v>
      </c>
    </row>
    <row r="17" spans="1:9">
      <c r="A17" s="84" t="s">
        <v>37</v>
      </c>
      <c r="B17" s="29">
        <v>333818</v>
      </c>
      <c r="C17" s="30">
        <v>269433</v>
      </c>
      <c r="D17" s="29">
        <f t="shared" si="0"/>
        <v>603251</v>
      </c>
      <c r="E17" s="32">
        <f t="shared" si="3"/>
        <v>6.1998536569846996</v>
      </c>
      <c r="F17" s="32">
        <f t="shared" si="3"/>
        <v>-3.439761173489686</v>
      </c>
      <c r="G17" s="32">
        <f t="shared" si="3"/>
        <v>1.6667762121204355</v>
      </c>
      <c r="H17" s="32">
        <f t="shared" si="1"/>
        <v>55.336501721505641</v>
      </c>
      <c r="I17" s="85">
        <f t="shared" si="2"/>
        <v>44.663498278494359</v>
      </c>
    </row>
    <row r="18" spans="1:9">
      <c r="A18" s="88" t="s">
        <v>49</v>
      </c>
      <c r="B18" s="41">
        <v>378063</v>
      </c>
      <c r="C18" s="34">
        <v>243939</v>
      </c>
      <c r="D18" s="72">
        <f t="shared" si="0"/>
        <v>622002</v>
      </c>
      <c r="E18" s="35">
        <f t="shared" si="3"/>
        <v>13.254228351976227</v>
      </c>
      <c r="F18" s="35">
        <f t="shared" si="3"/>
        <v>-9.4620926167173316</v>
      </c>
      <c r="G18" s="35">
        <f t="shared" si="3"/>
        <v>3.1083247271865178</v>
      </c>
      <c r="H18" s="35">
        <f t="shared" ref="H18:H24" si="4">B18/D18*100</f>
        <v>60.78163735807923</v>
      </c>
      <c r="I18" s="87">
        <f t="shared" ref="I18:I24" si="5">C18/D18*100</f>
        <v>39.21836264192077</v>
      </c>
    </row>
    <row r="19" spans="1:9" s="20" customFormat="1">
      <c r="A19" s="89" t="s">
        <v>60</v>
      </c>
      <c r="B19" s="36">
        <v>445995</v>
      </c>
      <c r="C19" s="30">
        <v>343716</v>
      </c>
      <c r="D19" s="29">
        <f t="shared" si="0"/>
        <v>789711</v>
      </c>
      <c r="E19" s="32">
        <f t="shared" si="3"/>
        <v>17.968433832456498</v>
      </c>
      <c r="F19" s="32">
        <f t="shared" si="3"/>
        <v>40.9024387244352</v>
      </c>
      <c r="G19" s="32">
        <f t="shared" si="3"/>
        <v>26.96277503930855</v>
      </c>
      <c r="H19" s="32">
        <f t="shared" si="4"/>
        <v>56.475723397546695</v>
      </c>
      <c r="I19" s="85">
        <f t="shared" si="5"/>
        <v>43.524276602453305</v>
      </c>
    </row>
    <row r="20" spans="1:9" s="59" customFormat="1">
      <c r="A20" s="88" t="s">
        <v>65</v>
      </c>
      <c r="B20" s="58">
        <v>493987</v>
      </c>
      <c r="C20" s="34">
        <v>390953</v>
      </c>
      <c r="D20" s="41">
        <f t="shared" si="0"/>
        <v>884940</v>
      </c>
      <c r="E20" s="35">
        <f t="shared" si="3"/>
        <v>10.76065875177974</v>
      </c>
      <c r="F20" s="35">
        <f t="shared" si="3"/>
        <v>13.74303203807794</v>
      </c>
      <c r="G20" s="35">
        <f t="shared" si="3"/>
        <v>12.058715150225851</v>
      </c>
      <c r="H20" s="35">
        <f t="shared" si="4"/>
        <v>55.821524623138295</v>
      </c>
      <c r="I20" s="87">
        <f t="shared" si="5"/>
        <v>44.178475376861712</v>
      </c>
    </row>
    <row r="21" spans="1:9" s="20" customFormat="1">
      <c r="A21" s="89" t="s">
        <v>61</v>
      </c>
      <c r="B21" s="36">
        <v>558989</v>
      </c>
      <c r="C21" s="30">
        <v>472915</v>
      </c>
      <c r="D21" s="29">
        <f t="shared" si="0"/>
        <v>1031904</v>
      </c>
      <c r="E21" s="32">
        <f t="shared" si="3"/>
        <v>13.158645875296315</v>
      </c>
      <c r="F21" s="32">
        <f t="shared" si="3"/>
        <v>20.964668387248597</v>
      </c>
      <c r="G21" s="32">
        <f t="shared" si="3"/>
        <v>16.607227608651431</v>
      </c>
      <c r="H21" s="32">
        <f t="shared" si="4"/>
        <v>54.170639904487238</v>
      </c>
      <c r="I21" s="85">
        <f t="shared" si="5"/>
        <v>45.829360095512762</v>
      </c>
    </row>
    <row r="22" spans="1:9" s="59" customFormat="1">
      <c r="A22" s="88" t="s">
        <v>62</v>
      </c>
      <c r="B22" s="58">
        <v>638596</v>
      </c>
      <c r="C22" s="34">
        <v>495347</v>
      </c>
      <c r="D22" s="41">
        <f t="shared" si="0"/>
        <v>1133943</v>
      </c>
      <c r="E22" s="35">
        <f t="shared" si="3"/>
        <v>14.241246249926199</v>
      </c>
      <c r="F22" s="35">
        <f t="shared" si="3"/>
        <v>4.7433471131175686</v>
      </c>
      <c r="G22" s="35">
        <f t="shared" si="3"/>
        <v>9.888419853009589</v>
      </c>
      <c r="H22" s="35">
        <f t="shared" si="4"/>
        <v>56.316410965983302</v>
      </c>
      <c r="I22" s="87">
        <f t="shared" si="5"/>
        <v>43.683589034016698</v>
      </c>
    </row>
    <row r="23" spans="1:9" s="20" customFormat="1">
      <c r="A23" s="89" t="s">
        <v>63</v>
      </c>
      <c r="B23" s="36">
        <v>695792</v>
      </c>
      <c r="C23" s="30">
        <v>543215</v>
      </c>
      <c r="D23" s="29">
        <f t="shared" si="0"/>
        <v>1239007</v>
      </c>
      <c r="E23" s="32">
        <f t="shared" si="3"/>
        <v>8.9565233731498495</v>
      </c>
      <c r="F23" s="32">
        <f t="shared" si="3"/>
        <v>9.6635287990035188</v>
      </c>
      <c r="G23" s="32">
        <f t="shared" si="3"/>
        <v>9.2653687178279718</v>
      </c>
      <c r="H23" s="32">
        <f t="shared" si="4"/>
        <v>56.157229135912864</v>
      </c>
      <c r="I23" s="85">
        <f t="shared" si="5"/>
        <v>43.842770864087129</v>
      </c>
    </row>
    <row r="24" spans="1:9" s="59" customFormat="1">
      <c r="A24" s="88" t="s">
        <v>66</v>
      </c>
      <c r="B24" s="58">
        <v>742295</v>
      </c>
      <c r="C24" s="34">
        <v>711885</v>
      </c>
      <c r="D24" s="41">
        <f t="shared" si="0"/>
        <v>1454180</v>
      </c>
      <c r="E24" s="35">
        <f t="shared" si="3"/>
        <v>6.6834628739623314</v>
      </c>
      <c r="F24" s="35">
        <f t="shared" si="3"/>
        <v>31.050320775383589</v>
      </c>
      <c r="G24" s="35">
        <f t="shared" si="3"/>
        <v>17.366568550460173</v>
      </c>
      <c r="H24" s="35">
        <f t="shared" si="4"/>
        <v>51.045606458622728</v>
      </c>
      <c r="I24" s="87">
        <f t="shared" si="5"/>
        <v>48.954393541377272</v>
      </c>
    </row>
    <row r="25" spans="1:9">
      <c r="A25" s="115" t="s">
        <v>77</v>
      </c>
      <c r="B25" s="93"/>
      <c r="C25" s="93"/>
      <c r="D25" s="93"/>
      <c r="E25" s="93"/>
      <c r="F25" s="93"/>
      <c r="G25" s="93"/>
      <c r="H25" s="93"/>
      <c r="I25" s="116"/>
    </row>
    <row r="26" spans="1:9" ht="15.75" thickBot="1">
      <c r="A26" s="110" t="s">
        <v>25</v>
      </c>
      <c r="B26" s="111"/>
      <c r="C26" s="111"/>
      <c r="D26" s="111"/>
      <c r="E26" s="111"/>
      <c r="F26" s="111"/>
      <c r="G26" s="111"/>
      <c r="H26" s="111"/>
      <c r="I26" s="112"/>
    </row>
  </sheetData>
  <mergeCells count="10">
    <mergeCell ref="A2:I2"/>
    <mergeCell ref="H4:I4"/>
    <mergeCell ref="A25:I25"/>
    <mergeCell ref="A4:A6"/>
    <mergeCell ref="H5:I5"/>
    <mergeCell ref="A26:I26"/>
    <mergeCell ref="B4:D4"/>
    <mergeCell ref="E4:G4"/>
    <mergeCell ref="E5:G5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6.1 Direct Taxes</vt:lpstr>
      <vt:lpstr>Table 6.2 Indirect Taxes</vt:lpstr>
      <vt:lpstr>Table6.3 Combined</vt:lpstr>
      <vt:lpstr>'Table 6.1 Direct Taxes'!Print_Area</vt:lpstr>
      <vt:lpstr>'Table6.3 Combined'!Print_Area</vt:lpstr>
      <vt:lpstr>'Table 6.1 Direct Taxes'!Print_Area_MI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2013-06-26T10:13:45Z</cp:lastPrinted>
  <dcterms:created xsi:type="dcterms:W3CDTF">2011-01-17T07:05:03Z</dcterms:created>
  <dcterms:modified xsi:type="dcterms:W3CDTF">2018-09-07T11:00:43Z</dcterms:modified>
</cp:coreProperties>
</file>